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val/Desktop/Data and Graphs/Final Graphs and PNGs/"/>
    </mc:Choice>
  </mc:AlternateContent>
  <xr:revisionPtr revIDLastSave="0" documentId="8_{E50A527F-DB13-5046-99DA-7E91C0268D25}" xr6:coauthVersionLast="34" xr6:coauthVersionMax="34" xr10:uidLastSave="{00000000-0000-0000-0000-000000000000}"/>
  <bookViews>
    <workbookView xWindow="25600" yWindow="460" windowWidth="51200" windowHeight="28340" activeTab="1" xr2:uid="{00000000-000D-0000-FFFF-FFFF00000000}"/>
  </bookViews>
  <sheets>
    <sheet name="Data" sheetId="1" r:id="rId1"/>
    <sheet name="Graph" sheetId="2" r:id="rId2"/>
  </sheets>
  <calcPr calcId="179021"/>
  <fileRecoveryPr repairLoad="1"/>
</workbook>
</file>

<file path=xl/calcChain.xml><?xml version="1.0" encoding="utf-8"?>
<calcChain xmlns="http://schemas.openxmlformats.org/spreadsheetml/2006/main">
  <c r="L48" i="1" l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4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4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7" i="1"/>
  <c r="G7" i="1"/>
  <c r="G69" i="1" l="1"/>
  <c r="D68" i="1" l="1"/>
  <c r="H70" i="1"/>
  <c r="G67" i="1"/>
  <c r="D69" i="1" l="1"/>
  <c r="D70" i="1" s="1"/>
  <c r="D67" i="1"/>
  <c r="G66" i="1"/>
  <c r="D6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G65" i="1"/>
  <c r="D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H66" i="1" l="1"/>
  <c r="H64" i="1"/>
  <c r="H61" i="1"/>
  <c r="H60" i="1"/>
  <c r="H57" i="1"/>
  <c r="H56" i="1"/>
  <c r="H53" i="1"/>
  <c r="H52" i="1"/>
  <c r="H49" i="1"/>
  <c r="H48" i="1"/>
  <c r="H47" i="1"/>
  <c r="H51" i="1"/>
  <c r="H55" i="1"/>
  <c r="H59" i="1"/>
  <c r="H63" i="1"/>
  <c r="H50" i="1"/>
  <c r="H54" i="1"/>
  <c r="H58" i="1"/>
  <c r="H62" i="1"/>
  <c r="H65" i="1"/>
  <c r="H67" i="1"/>
</calcChain>
</file>

<file path=xl/sharedStrings.xml><?xml version="1.0" encoding="utf-8"?>
<sst xmlns="http://schemas.openxmlformats.org/spreadsheetml/2006/main" count="52" uniqueCount="30">
  <si>
    <t>Year: 1994, 1993, 1992, 1991, 1990, 1989, 1988, 1987, 1986, 1985, 1984, 1983, 1982, 1981, 1980, 1979, 1978, 1977, 1976, 1975, 1974, 1973, 1972, 1971, 1970, 1969, 1968, 1967, 1966</t>
  </si>
  <si>
    <t>Academic Discipline, Detailed (standardized): Physics</t>
  </si>
  <si>
    <t>Citizenship (standardized): U.S. Citizens and Permanent Residents, Temporary Residents</t>
  </si>
  <si>
    <t>Citizenship (standardized)</t>
  </si>
  <si>
    <t>U.S. Citizens and Permanent Residents</t>
  </si>
  <si>
    <t>Temporary Residents</t>
  </si>
  <si>
    <t/>
  </si>
  <si>
    <t>Number of Doctorate Recipients by Baccalaureate Institution (Sum)</t>
  </si>
  <si>
    <t>Year</t>
  </si>
  <si>
    <t>Year: All values</t>
  </si>
  <si>
    <t>Level of Degree or Other Award: Doctorate Degrees, Doctorate Degree-Research/Scholarship, Doctorate Degree-Professional Practice, Doctorate Degree-Other</t>
  </si>
  <si>
    <t>Notes:</t>
  </si>
  <si>
    <t>The following selection groups were used in the table:</t>
  </si>
  <si>
    <t>Total</t>
  </si>
  <si>
    <t>**Degrees/Awards Conferred-2nd Major data was not available until 2001.</t>
  </si>
  <si>
    <t xml:space="preserve">***Data for the recent expansion of the definition of "physics" is unavailable for before 1995. </t>
  </si>
  <si>
    <t>Academic Discipline, 6-digit Classification of Instructional Program (CIP): 13.1329 Physics Teacher Education, 14.1201 Engineering Physics/Applied Physics, 40.0202 Astrophysics, 40.0299 Astronomy and Astrophysics, Other, 40.0801 Physics, General, 40.0802 Atomic/Molecular Physics, 40.0804 Elementary Particle Physics, 40.0806 Nuclear Physics, 40.0807 Optics/Optical Sciences, 40.0808 Condensed Matter and Materials Physics, 40.0810 Theoretical and Mathematical Physics, 40.0899 Physics, Other</t>
  </si>
  <si>
    <t>Physics : 13.1329 Physics Teacher Education, 14.1201 Engineering Physics/Applied Physics, 40.0202 Astrophysics, 40.0299 Astronomy and Astrophysics, Other, 40.0801 Physics, General, 40.0802 Atomic/Molecular Physics, 40.0804 Elementary Particle Physics, 40.0806 Nuclear Physics, 40.0807 Optics/Optical Sciences, 40.0808 Condensed Matter and Materials Physics, 40.0810 Theoretical and Mathematical Physics, 40.0899 Physics, Other</t>
  </si>
  <si>
    <t>Percent Domestic</t>
  </si>
  <si>
    <t>Percent International</t>
  </si>
  <si>
    <t>*Data from 1966-1994 come from the NSF Survey of Earned Doctorates (SED), and data from 1995-2015 come from IPEDS.</t>
  </si>
  <si>
    <t>Degrees/Awards Conferred by Race (NCES population of institutions) (Sum)</t>
  </si>
  <si>
    <t>Degrees/Awards Conferred by Race-2nd Major (NCES population of institutions) (Sum)</t>
  </si>
  <si>
    <t>(statistics for Female)</t>
  </si>
  <si>
    <t>Total Women</t>
  </si>
  <si>
    <t xml:space="preserve">Grand Total </t>
  </si>
  <si>
    <t>Grand Total</t>
  </si>
  <si>
    <t>% Temporary Women Residents</t>
  </si>
  <si>
    <t>% US Women Residents</t>
  </si>
  <si>
    <t>% Total 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</si>
</sst>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Verdana"/>
      <family val="2"/>
    </font>
    <font>
      <sz val="10"/>
      <name val="Arial"/>
      <family val="2"/>
    </font>
    <font>
      <b/>
      <sz val="2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/>
    <xf numFmtId="3" fontId="0" fillId="0" borderId="1" xfId="0" applyNumberFormat="1" applyBorder="1"/>
    <xf numFmtId="0" fontId="0" fillId="2" borderId="1" xfId="0" applyNumberFormat="1" applyFill="1" applyBorder="1" applyAlignment="1">
      <alignment horizontal="left" vertical="center"/>
    </xf>
    <xf numFmtId="0" fontId="4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2" xfId="0" applyBorder="1"/>
    <xf numFmtId="3" fontId="0" fillId="0" borderId="2" xfId="0" applyNumberFormat="1" applyBorder="1"/>
    <xf numFmtId="0" fontId="1" fillId="2" borderId="8" xfId="0" applyFont="1" applyFill="1" applyBorder="1" applyAlignment="1">
      <alignment horizontal="center" vertical="center" wrapText="1"/>
    </xf>
    <xf numFmtId="0" fontId="0" fillId="0" borderId="7" xfId="0" applyBorder="1"/>
    <xf numFmtId="3" fontId="0" fillId="0" borderId="7" xfId="0" applyNumberFormat="1" applyBorder="1"/>
    <xf numFmtId="0" fontId="0" fillId="0" borderId="9" xfId="0" applyBorder="1"/>
    <xf numFmtId="0" fontId="0" fillId="2" borderId="8" xfId="0" applyNumberFormat="1" applyFill="1" applyBorder="1" applyAlignment="1">
      <alignment horizontal="left" vertical="center"/>
    </xf>
    <xf numFmtId="3" fontId="0" fillId="0" borderId="8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0" fontId="0" fillId="2" borderId="7" xfId="0" applyNumberForma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3" fontId="0" fillId="0" borderId="0" xfId="0" applyNumberFormat="1" applyBorder="1"/>
    <xf numFmtId="0" fontId="0" fillId="0" borderId="0" xfId="0" applyBorder="1"/>
    <xf numFmtId="0" fontId="0" fillId="0" borderId="0" xfId="0" applyFont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NumberFormat="1" applyFill="1" applyBorder="1" applyAlignment="1">
      <alignment horizontal="left" vertical="center"/>
    </xf>
    <xf numFmtId="3" fontId="0" fillId="0" borderId="0" xfId="0" applyNumberFormat="1" applyFill="1" applyBorder="1"/>
    <xf numFmtId="9" fontId="0" fillId="0" borderId="0" xfId="5" applyFont="1" applyFill="1" applyBorder="1"/>
    <xf numFmtId="0" fontId="0" fillId="0" borderId="0" xfId="0" applyFill="1" applyBorder="1" applyAlignment="1">
      <alignment horizontal="left" vertical="center"/>
    </xf>
    <xf numFmtId="0" fontId="0" fillId="2" borderId="11" xfId="0" applyNumberFormat="1" applyFill="1" applyBorder="1" applyAlignment="1">
      <alignment horizontal="left" vertical="center"/>
    </xf>
    <xf numFmtId="0" fontId="0" fillId="0" borderId="8" xfId="0" applyBorder="1"/>
    <xf numFmtId="0" fontId="0" fillId="2" borderId="12" xfId="0" applyNumberFormat="1" applyFill="1" applyBorder="1" applyAlignment="1">
      <alignment horizontal="left" vertical="center"/>
    </xf>
    <xf numFmtId="3" fontId="0" fillId="0" borderId="12" xfId="0" applyNumberFormat="1" applyBorder="1"/>
    <xf numFmtId="0" fontId="0" fillId="0" borderId="12" xfId="0" applyBorder="1"/>
    <xf numFmtId="9" fontId="0" fillId="0" borderId="12" xfId="5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2" xfId="0" applyBorder="1" applyAlignment="1">
      <alignment horizontal="right"/>
    </xf>
    <xf numFmtId="0" fontId="1" fillId="0" borderId="12" xfId="0" applyFont="1" applyFill="1" applyBorder="1" applyAlignment="1">
      <alignment horizontal="right" vertical="center"/>
    </xf>
    <xf numFmtId="9" fontId="0" fillId="0" borderId="12" xfId="5" applyFont="1" applyBorder="1" applyAlignment="1">
      <alignment horizontal="right"/>
    </xf>
    <xf numFmtId="9" fontId="0" fillId="0" borderId="12" xfId="5" applyFont="1" applyFill="1" applyBorder="1" applyAlignment="1">
      <alignment horizontal="right" vertical="center"/>
    </xf>
    <xf numFmtId="0" fontId="1" fillId="3" borderId="12" xfId="0" applyFont="1" applyFill="1" applyBorder="1" applyAlignment="1">
      <alignment horizontal="center" vertical="center" wrapText="1"/>
    </xf>
    <xf numFmtId="0" fontId="0" fillId="0" borderId="12" xfId="0" applyFill="1" applyBorder="1"/>
    <xf numFmtId="9" fontId="0" fillId="0" borderId="12" xfId="5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4">
    <cellStyle name="Followed Hyperlink" xfId="2" builtinId="9" hidden="1"/>
    <cellStyle name="Followed Hyperlink" xfId="4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1" builtinId="8" hidden="1"/>
    <cellStyle name="Hyperlink" xfId="3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  <cellStyle name="Percent" xfId="5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BEBE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/>
              <a:t>Doctoral</a:t>
            </a:r>
            <a:r>
              <a:rPr lang="en-US" sz="1800" baseline="0"/>
              <a:t> Degrees Earned by Women,</a:t>
            </a:r>
            <a:r>
              <a:rPr lang="en-US" sz="1800"/>
              <a:t> by Citizenship</a:t>
            </a:r>
          </a:p>
        </c:rich>
      </c:tx>
      <c:layout>
        <c:manualLayout>
          <c:xMode val="edge"/>
          <c:yMode val="edge"/>
          <c:x val="0.3002937132355642"/>
          <c:y val="3.04832423164487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069466591564"/>
          <c:y val="0.114929429794387"/>
          <c:w val="0.85191795123849001"/>
          <c:h val="0.76852776873735795"/>
        </c:manualLayout>
      </c:layout>
      <c:scatterChart>
        <c:scatterStyle val="lineMarker"/>
        <c:varyColors val="0"/>
        <c:ser>
          <c:idx val="2"/>
          <c:order val="0"/>
          <c:tx>
            <c:v> Total</c:v>
          </c:tx>
          <c:marker>
            <c:symbol val="none"/>
          </c:marker>
          <c:dLbls>
            <c:dLbl>
              <c:idx val="51"/>
              <c:layout>
                <c:manualLayout>
                  <c:x val="-5.774926186929219E-2"/>
                  <c:y val="1.5239478374425927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accent3"/>
                        </a:solidFill>
                      </a:rPr>
                      <a:t>263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D0-FE4E-839C-D4A2A147257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(Data!$A$7:$A$35,Data!$A$47:$A$69)</c:f>
              <c:numCache>
                <c:formatCode>General</c:formatCode>
                <c:ptCount val="52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</c:numCache>
            </c:numRef>
          </c:xVal>
          <c:yVal>
            <c:numRef>
              <c:f>(Data!$H$7:$H$35,Data!$L$47:$L$69)</c:f>
              <c:numCache>
                <c:formatCode>0%</c:formatCode>
                <c:ptCount val="52"/>
                <c:pt idx="0">
                  <c:v>1.6781836130306021E-2</c:v>
                </c:pt>
                <c:pt idx="1">
                  <c:v>2.4271844660194174E-2</c:v>
                </c:pt>
                <c:pt idx="2">
                  <c:v>1.7817371937639197E-2</c:v>
                </c:pt>
                <c:pt idx="3">
                  <c:v>2.2496371552975326E-2</c:v>
                </c:pt>
                <c:pt idx="4">
                  <c:v>2.4294156270518712E-2</c:v>
                </c:pt>
                <c:pt idx="5">
                  <c:v>3.0341340075853349E-2</c:v>
                </c:pt>
                <c:pt idx="6">
                  <c:v>2.615278733654508E-2</c:v>
                </c:pt>
                <c:pt idx="7">
                  <c:v>3.4146341463414637E-2</c:v>
                </c:pt>
                <c:pt idx="8">
                  <c:v>3.8397328881469114E-2</c:v>
                </c:pt>
                <c:pt idx="9">
                  <c:v>4.965753424657534E-2</c:v>
                </c:pt>
                <c:pt idx="10">
                  <c:v>3.8290293855743542E-2</c:v>
                </c:pt>
                <c:pt idx="11">
                  <c:v>5.2529182879377433E-2</c:v>
                </c:pt>
                <c:pt idx="12">
                  <c:v>4.5738045738045741E-2</c:v>
                </c:pt>
                <c:pt idx="13">
                  <c:v>6.1061061061061059E-2</c:v>
                </c:pt>
                <c:pt idx="14">
                  <c:v>5.8568329718004339E-2</c:v>
                </c:pt>
                <c:pt idx="15">
                  <c:v>6.4853556485355651E-2</c:v>
                </c:pt>
                <c:pt idx="16">
                  <c:v>7.1654373024236037E-2</c:v>
                </c:pt>
                <c:pt idx="17">
                  <c:v>6.1974789915966388E-2</c:v>
                </c:pt>
                <c:pt idx="18">
                  <c:v>6.3663075416258569E-2</c:v>
                </c:pt>
                <c:pt idx="19">
                  <c:v>8.6785009861932938E-2</c:v>
                </c:pt>
                <c:pt idx="20">
                  <c:v>8.707607699358387E-2</c:v>
                </c:pt>
                <c:pt idx="21">
                  <c:v>8.2536924413553425E-2</c:v>
                </c:pt>
                <c:pt idx="22">
                  <c:v>9.1819699499165269E-2</c:v>
                </c:pt>
                <c:pt idx="23">
                  <c:v>7.9124579124579125E-2</c:v>
                </c:pt>
                <c:pt idx="24">
                  <c:v>9.8918083462132919E-2</c:v>
                </c:pt>
                <c:pt idx="25">
                  <c:v>0.10904872389791183</c:v>
                </c:pt>
                <c:pt idx="26">
                  <c:v>0.1151430565247732</c:v>
                </c:pt>
                <c:pt idx="27">
                  <c:v>0.12145454545454545</c:v>
                </c:pt>
                <c:pt idx="28">
                  <c:v>0.11182108626198083</c:v>
                </c:pt>
                <c:pt idx="29">
                  <c:v>0.12196765498652291</c:v>
                </c:pt>
                <c:pt idx="30">
                  <c:v>0.12736773350751143</c:v>
                </c:pt>
                <c:pt idx="31">
                  <c:v>0.13079019073569481</c:v>
                </c:pt>
                <c:pt idx="32">
                  <c:v>0.13477653631284917</c:v>
                </c:pt>
                <c:pt idx="33">
                  <c:v>0.1281657712970069</c:v>
                </c:pt>
                <c:pt idx="34">
                  <c:v>0.12810248198558846</c:v>
                </c:pt>
                <c:pt idx="35">
                  <c:v>0.14262023217247097</c:v>
                </c:pt>
                <c:pt idx="36">
                  <c:v>0.15666965085049239</c:v>
                </c:pt>
                <c:pt idx="37">
                  <c:v>0.17807017543859649</c:v>
                </c:pt>
                <c:pt idx="38">
                  <c:v>0.16279069767441862</c:v>
                </c:pt>
                <c:pt idx="39">
                  <c:v>0.15114503816793892</c:v>
                </c:pt>
                <c:pt idx="40">
                  <c:v>0.17744252873563218</c:v>
                </c:pt>
                <c:pt idx="41">
                  <c:v>0.18284574468085107</c:v>
                </c:pt>
                <c:pt idx="42">
                  <c:v>0.18600252206809584</c:v>
                </c:pt>
                <c:pt idx="43">
                  <c:v>0.18844984802431611</c:v>
                </c:pt>
                <c:pt idx="44">
                  <c:v>0.1952264381884945</c:v>
                </c:pt>
                <c:pt idx="45">
                  <c:v>0.18558456299659479</c:v>
                </c:pt>
                <c:pt idx="46">
                  <c:v>0.20412595005428882</c:v>
                </c:pt>
                <c:pt idx="47">
                  <c:v>0.19828049435787212</c:v>
                </c:pt>
                <c:pt idx="48">
                  <c:v>0.19191919191919191</c:v>
                </c:pt>
                <c:pt idx="49">
                  <c:v>0.20348539210661198</c:v>
                </c:pt>
                <c:pt idx="50">
                  <c:v>0.19785823559408466</c:v>
                </c:pt>
                <c:pt idx="51">
                  <c:v>0.17895271987798678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781-DC4E-87D5-2BBBCDCF6B07}"/>
            </c:ext>
          </c:extLst>
        </c:ser>
        <c:ser>
          <c:idx val="0"/>
          <c:order val="1"/>
          <c:tx>
            <c:v> Domestic</c:v>
          </c:tx>
          <c:spPr>
            <a:ln w="47625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(Data!$A$7:$A$35,Data!$A$47:$A$69)</c:f>
              <c:numCache>
                <c:formatCode>General</c:formatCode>
                <c:ptCount val="52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</c:numCache>
            </c:numRef>
          </c:xVal>
          <c:yVal>
            <c:numRef>
              <c:f>(Data!$F$7:$F$35,Data!$J$47:$J$69)</c:f>
              <c:numCache>
                <c:formatCode>0%</c:formatCode>
                <c:ptCount val="52"/>
                <c:pt idx="0">
                  <c:v>9.8716683119447184E-3</c:v>
                </c:pt>
                <c:pt idx="1">
                  <c:v>1.6990291262135922E-2</c:v>
                </c:pt>
                <c:pt idx="2">
                  <c:v>1.4847809948032665E-2</c:v>
                </c:pt>
                <c:pt idx="3">
                  <c:v>2.0319303338171262E-2</c:v>
                </c:pt>
                <c:pt idx="4">
                  <c:v>2.1667760998030205E-2</c:v>
                </c:pt>
                <c:pt idx="5">
                  <c:v>2.4652338811630849E-2</c:v>
                </c:pt>
                <c:pt idx="6">
                  <c:v>2.1335168616655197E-2</c:v>
                </c:pt>
                <c:pt idx="7">
                  <c:v>2.7177700348432057E-2</c:v>
                </c:pt>
                <c:pt idx="8">
                  <c:v>2.6711185308848081E-2</c:v>
                </c:pt>
                <c:pt idx="9">
                  <c:v>3.8527397260273974E-2</c:v>
                </c:pt>
                <c:pt idx="10">
                  <c:v>2.4042742653606411E-2</c:v>
                </c:pt>
                <c:pt idx="11">
                  <c:v>4.085603112840467E-2</c:v>
                </c:pt>
                <c:pt idx="12">
                  <c:v>3.4303534303534305E-2</c:v>
                </c:pt>
                <c:pt idx="13">
                  <c:v>4.7047047047047048E-2</c:v>
                </c:pt>
                <c:pt idx="14">
                  <c:v>4.4468546637744036E-2</c:v>
                </c:pt>
                <c:pt idx="15">
                  <c:v>4.6025104602510462E-2</c:v>
                </c:pt>
                <c:pt idx="16">
                  <c:v>4.7418335089567963E-2</c:v>
                </c:pt>
                <c:pt idx="17">
                  <c:v>4.4117647058823532E-2</c:v>
                </c:pt>
                <c:pt idx="18">
                  <c:v>4.7992164544564155E-2</c:v>
                </c:pt>
                <c:pt idx="19">
                  <c:v>5.8185404339250492E-2</c:v>
                </c:pt>
                <c:pt idx="20">
                  <c:v>5.0412465627864347E-2</c:v>
                </c:pt>
                <c:pt idx="21">
                  <c:v>5.3866203301476977E-2</c:v>
                </c:pt>
                <c:pt idx="22">
                  <c:v>5.0083472454090151E-2</c:v>
                </c:pt>
                <c:pt idx="23">
                  <c:v>4.8821548821548821E-2</c:v>
                </c:pt>
                <c:pt idx="24">
                  <c:v>4.7913446676970631E-2</c:v>
                </c:pt>
                <c:pt idx="25">
                  <c:v>5.877803557617943E-2</c:v>
                </c:pt>
                <c:pt idx="26">
                  <c:v>6.5596650383810184E-2</c:v>
                </c:pt>
                <c:pt idx="27">
                  <c:v>6.8363636363636363E-2</c:v>
                </c:pt>
                <c:pt idx="28">
                  <c:v>8.7539936102236426E-2</c:v>
                </c:pt>
                <c:pt idx="29">
                  <c:v>7.5471698113207544E-2</c:v>
                </c:pt>
                <c:pt idx="30">
                  <c:v>8.2299150881776612E-2</c:v>
                </c:pt>
                <c:pt idx="31">
                  <c:v>8.2425068119891004E-2</c:v>
                </c:pt>
                <c:pt idx="32">
                  <c:v>8.1703910614525144E-2</c:v>
                </c:pt>
                <c:pt idx="33">
                  <c:v>7.1373752877973901E-2</c:v>
                </c:pt>
                <c:pt idx="34">
                  <c:v>6.5652522017614096E-2</c:v>
                </c:pt>
                <c:pt idx="35">
                  <c:v>8.6235489220563843E-2</c:v>
                </c:pt>
                <c:pt idx="36">
                  <c:v>8.6839749328558632E-2</c:v>
                </c:pt>
                <c:pt idx="37">
                  <c:v>0.10438596491228071</c:v>
                </c:pt>
                <c:pt idx="38">
                  <c:v>8.6132644272179162E-2</c:v>
                </c:pt>
                <c:pt idx="39">
                  <c:v>7.3282442748091606E-2</c:v>
                </c:pt>
                <c:pt idx="40">
                  <c:v>8.3333333333333329E-2</c:v>
                </c:pt>
                <c:pt idx="41">
                  <c:v>8.5106382978723402E-2</c:v>
                </c:pt>
                <c:pt idx="42">
                  <c:v>9.3947036569987388E-2</c:v>
                </c:pt>
                <c:pt idx="43">
                  <c:v>9.4224924012158054E-2</c:v>
                </c:pt>
                <c:pt idx="44">
                  <c:v>9.6695226438188495E-2</c:v>
                </c:pt>
                <c:pt idx="45">
                  <c:v>9.8751418842224742E-2</c:v>
                </c:pt>
                <c:pt idx="46">
                  <c:v>0.10477741585233442</c:v>
                </c:pt>
                <c:pt idx="47">
                  <c:v>0.10854379365932294</c:v>
                </c:pt>
                <c:pt idx="48">
                  <c:v>9.4630515683147259E-2</c:v>
                </c:pt>
                <c:pt idx="49">
                  <c:v>0.10661199384930804</c:v>
                </c:pt>
                <c:pt idx="50">
                  <c:v>0.11269760326364101</c:v>
                </c:pt>
                <c:pt idx="51">
                  <c:v>9.3035078800203355E-2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844-3B41-B08B-FA357B0AAC9D}"/>
            </c:ext>
          </c:extLst>
        </c:ser>
        <c:ser>
          <c:idx val="1"/>
          <c:order val="2"/>
          <c:tx>
            <c:v> International</c:v>
          </c:tx>
          <c:spPr>
            <a:ln>
              <a:prstDash val="solid"/>
            </a:ln>
          </c:spPr>
          <c:marker>
            <c:symbol val="none"/>
          </c:marker>
          <c:xVal>
            <c:numRef>
              <c:f>(Data!$A$7:$A$35,Data!$A$47:$A$69)</c:f>
              <c:numCache>
                <c:formatCode>General</c:formatCode>
                <c:ptCount val="52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</c:numCache>
            </c:numRef>
          </c:xVal>
          <c:yVal>
            <c:numRef>
              <c:f>(Data!$G$7:$G$35,Data!$K$47:$K$69)</c:f>
              <c:numCache>
                <c:formatCode>0%</c:formatCode>
                <c:ptCount val="52"/>
                <c:pt idx="0">
                  <c:v>6.9101678183613032E-3</c:v>
                </c:pt>
                <c:pt idx="1">
                  <c:v>7.2815533980582527E-3</c:v>
                </c:pt>
                <c:pt idx="2">
                  <c:v>2.9695619896065329E-3</c:v>
                </c:pt>
                <c:pt idx="3">
                  <c:v>2.1770682148040637E-3</c:v>
                </c:pt>
                <c:pt idx="4">
                  <c:v>2.6263952724885093E-3</c:v>
                </c:pt>
                <c:pt idx="5">
                  <c:v>5.6890012642225032E-3</c:v>
                </c:pt>
                <c:pt idx="6">
                  <c:v>4.817618719889883E-3</c:v>
                </c:pt>
                <c:pt idx="7">
                  <c:v>6.9686411149825784E-3</c:v>
                </c:pt>
                <c:pt idx="8">
                  <c:v>1.1686143572621035E-2</c:v>
                </c:pt>
                <c:pt idx="9">
                  <c:v>1.1130136986301369E-2</c:v>
                </c:pt>
                <c:pt idx="10">
                  <c:v>1.4247551202137132E-2</c:v>
                </c:pt>
                <c:pt idx="11">
                  <c:v>1.1673151750972763E-2</c:v>
                </c:pt>
                <c:pt idx="12">
                  <c:v>1.1434511434511435E-2</c:v>
                </c:pt>
                <c:pt idx="13">
                  <c:v>1.4014014014014014E-2</c:v>
                </c:pt>
                <c:pt idx="14">
                  <c:v>1.4099783080260303E-2</c:v>
                </c:pt>
                <c:pt idx="15">
                  <c:v>1.8828451882845189E-2</c:v>
                </c:pt>
                <c:pt idx="16">
                  <c:v>2.4236037934668071E-2</c:v>
                </c:pt>
                <c:pt idx="17">
                  <c:v>1.7857142857142856E-2</c:v>
                </c:pt>
                <c:pt idx="18">
                  <c:v>1.5670910871694418E-2</c:v>
                </c:pt>
                <c:pt idx="19">
                  <c:v>2.8599605522682446E-2</c:v>
                </c:pt>
                <c:pt idx="20">
                  <c:v>3.6663611365719523E-2</c:v>
                </c:pt>
                <c:pt idx="21">
                  <c:v>2.8670721112076455E-2</c:v>
                </c:pt>
                <c:pt idx="22">
                  <c:v>4.1736227045075125E-2</c:v>
                </c:pt>
                <c:pt idx="23">
                  <c:v>3.0303030303030304E-2</c:v>
                </c:pt>
                <c:pt idx="24">
                  <c:v>5.1004636785162288E-2</c:v>
                </c:pt>
                <c:pt idx="25">
                  <c:v>5.0270688321732405E-2</c:v>
                </c:pt>
                <c:pt idx="26">
                  <c:v>4.9546406140963013E-2</c:v>
                </c:pt>
                <c:pt idx="27">
                  <c:v>5.3090909090909091E-2</c:v>
                </c:pt>
                <c:pt idx="28">
                  <c:v>2.428115015974441E-2</c:v>
                </c:pt>
                <c:pt idx="29">
                  <c:v>4.6495956873315362E-2</c:v>
                </c:pt>
                <c:pt idx="30">
                  <c:v>4.5068582625734814E-2</c:v>
                </c:pt>
                <c:pt idx="31">
                  <c:v>4.8365122615803814E-2</c:v>
                </c:pt>
                <c:pt idx="32">
                  <c:v>5.3072625698324022E-2</c:v>
                </c:pt>
                <c:pt idx="33">
                  <c:v>5.6792018419033002E-2</c:v>
                </c:pt>
                <c:pt idx="34">
                  <c:v>6.2449959967974381E-2</c:v>
                </c:pt>
                <c:pt idx="35">
                  <c:v>5.6384742951907131E-2</c:v>
                </c:pt>
                <c:pt idx="36">
                  <c:v>6.9829901521933746E-2</c:v>
                </c:pt>
                <c:pt idx="37">
                  <c:v>7.3684210526315783E-2</c:v>
                </c:pt>
                <c:pt idx="38">
                  <c:v>7.6658053402239454E-2</c:v>
                </c:pt>
                <c:pt idx="39">
                  <c:v>7.786259541984733E-2</c:v>
                </c:pt>
                <c:pt idx="40">
                  <c:v>9.4109195402298854E-2</c:v>
                </c:pt>
                <c:pt idx="41">
                  <c:v>9.7739361702127658E-2</c:v>
                </c:pt>
                <c:pt idx="42">
                  <c:v>9.205548549810845E-2</c:v>
                </c:pt>
                <c:pt idx="43">
                  <c:v>9.4224924012158054E-2</c:v>
                </c:pt>
                <c:pt idx="44">
                  <c:v>9.8531211750305991E-2</c:v>
                </c:pt>
                <c:pt idx="45">
                  <c:v>8.6833144154370032E-2</c:v>
                </c:pt>
                <c:pt idx="46">
                  <c:v>9.93485342019544E-2</c:v>
                </c:pt>
                <c:pt idx="47">
                  <c:v>8.9736700698549166E-2</c:v>
                </c:pt>
                <c:pt idx="48">
                  <c:v>9.7288676236044661E-2</c:v>
                </c:pt>
                <c:pt idx="49">
                  <c:v>9.6873398257303941E-2</c:v>
                </c:pt>
                <c:pt idx="50">
                  <c:v>8.5160632330443645E-2</c:v>
                </c:pt>
                <c:pt idx="51">
                  <c:v>8.5917641077783422E-2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844-3B41-B08B-FA357B0AA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6226024"/>
        <c:axId val="-2138849736"/>
      </c:scatterChart>
      <c:valAx>
        <c:axId val="2146226024"/>
        <c:scaling>
          <c:orientation val="minMax"/>
          <c:max val="2017"/>
          <c:min val="1967"/>
        </c:scaling>
        <c:delete val="0"/>
        <c:axPos val="b"/>
        <c:majorGridlines>
          <c:spPr>
            <a:ln>
              <a:solidFill>
                <a:schemeClr val="tx1"/>
              </a:solidFill>
              <a:prstDash val="sysDot"/>
            </a:ln>
          </c:spPr>
        </c:majorGridlines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-2138849736"/>
        <c:crosses val="autoZero"/>
        <c:crossBetween val="midCat"/>
        <c:majorUnit val="10"/>
      </c:valAx>
      <c:valAx>
        <c:axId val="-2138849736"/>
        <c:scaling>
          <c:orientation val="minMax"/>
          <c:max val="0.25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2146226024"/>
        <c:crosses val="autoZero"/>
        <c:crossBetween val="midCat"/>
        <c:majorUnit val="5.000000000000001E-2"/>
      </c:valAx>
      <c:spPr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21053109616447194"/>
          <c:y val="0.12635550360304809"/>
          <c:w val="0.28510739462217138"/>
          <c:h val="0.13820818361702933"/>
        </c:manualLayout>
      </c:layout>
      <c:overlay val="1"/>
      <c:spPr>
        <a:noFill/>
        <a:ln>
          <a:noFill/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150" workbookViewId="0"/>
  </sheetViews>
  <pageMargins left="0.75" right="0.75" top="1" bottom="1" header="0.5" footer="0.5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6733" cy="58335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0.52434</cdr:x>
      <cdr:y>0.9524</cdr:y>
    </cdr:from>
    <cdr:to>
      <cdr:x>1</cdr:x>
      <cdr:y>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4493385" y="5548394"/>
          <a:ext cx="4076202" cy="27729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200">
              <a:solidFill>
                <a:schemeClr val="tx1"/>
              </a:solidFill>
              <a:latin typeface="Arial"/>
              <a:cs typeface="Arial"/>
            </a:rPr>
            <a:t>Source: IPEDS </a:t>
          </a:r>
          <a:r>
            <a:rPr lang="en-US" sz="1200" baseline="0">
              <a:solidFill>
                <a:schemeClr val="tx1"/>
              </a:solidFill>
              <a:latin typeface="Arial"/>
              <a:cs typeface="Arial"/>
            </a:rPr>
            <a:t>and</a:t>
          </a:r>
          <a:r>
            <a:rPr lang="en-US" sz="1200">
              <a:solidFill>
                <a:schemeClr val="tx1"/>
              </a:solidFill>
              <a:latin typeface="Arial"/>
              <a:cs typeface="Arial"/>
            </a:rPr>
            <a:t> APS</a:t>
          </a:r>
        </a:p>
      </cdr:txBody>
    </cdr:sp>
  </cdr:relSizeAnchor>
  <cdr:relSizeAnchor xmlns:cdr="http://schemas.openxmlformats.org/drawingml/2006/chartDrawing">
    <cdr:from>
      <cdr:x>0.09778</cdr:x>
      <cdr:y>0</cdr:y>
    </cdr:from>
    <cdr:to>
      <cdr:x>0.30025</cdr:x>
      <cdr:y>0.10866</cdr:y>
    </cdr:to>
    <cdr:pic>
      <cdr:nvPicPr>
        <cdr:cNvPr id="5" name="chart">
          <a:extLst xmlns:a="http://schemas.openxmlformats.org/drawingml/2006/main">
            <a:ext uri="{FF2B5EF4-FFF2-40B4-BE49-F238E27FC236}">
              <a16:creationId xmlns:a16="http://schemas.microsoft.com/office/drawing/2014/main" id="{CDC88DC9-B6CD-ED43-ADE2-8AC8F7D0420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8199" y="0"/>
          <a:ext cx="1735667" cy="63340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rimaries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FF"/>
      </a:accent1>
      <a:accent2>
        <a:srgbClr val="FF0000"/>
      </a:accent2>
      <a:accent3>
        <a:srgbClr val="00FF00"/>
      </a:accent3>
      <a:accent4>
        <a:srgbClr val="800080"/>
      </a:accent4>
      <a:accent5>
        <a:srgbClr val="996633"/>
      </a:accent5>
      <a:accent6>
        <a:srgbClr val="FF8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8"/>
  <sheetViews>
    <sheetView workbookViewId="0">
      <selection activeCell="N53" sqref="N53"/>
    </sheetView>
  </sheetViews>
  <sheetFormatPr baseColWidth="10" defaultColWidth="8.83203125" defaultRowHeight="13" x14ac:dyDescent="0.15"/>
  <cols>
    <col min="1" max="1" width="18.6640625" customWidth="1"/>
    <col min="2" max="4" width="20" customWidth="1"/>
    <col min="5" max="5" width="20.83203125" customWidth="1"/>
    <col min="6" max="6" width="19.5" customWidth="1"/>
    <col min="7" max="7" width="12.5" customWidth="1"/>
    <col min="8" max="8" width="19.83203125" customWidth="1"/>
    <col min="9" max="9" width="18.1640625" customWidth="1"/>
    <col min="10" max="10" width="15.83203125" customWidth="1"/>
    <col min="11" max="11" width="19.5" customWidth="1"/>
    <col min="12" max="12" width="20.5" customWidth="1"/>
    <col min="13" max="13" width="22.1640625" customWidth="1"/>
    <col min="14" max="14" width="18" customWidth="1"/>
    <col min="15" max="15" width="17.83203125" customWidth="1"/>
    <col min="16" max="16" width="17.6640625" customWidth="1"/>
    <col min="17" max="17" width="19" customWidth="1"/>
  </cols>
  <sheetData>
    <row r="1" spans="1:14" x14ac:dyDescent="0.15">
      <c r="A1" t="s">
        <v>0</v>
      </c>
    </row>
    <row r="2" spans="1:14" ht="30" x14ac:dyDescent="0.15">
      <c r="A2" t="s">
        <v>1</v>
      </c>
      <c r="C2" s="8" t="s">
        <v>23</v>
      </c>
      <c r="N2" s="20"/>
    </row>
    <row r="3" spans="1:14" x14ac:dyDescent="0.15">
      <c r="A3" t="s">
        <v>2</v>
      </c>
    </row>
    <row r="4" spans="1:14" ht="26" x14ac:dyDescent="0.15">
      <c r="A4" s="1" t="s">
        <v>3</v>
      </c>
      <c r="B4" s="1" t="s">
        <v>4</v>
      </c>
      <c r="C4" s="1" t="s">
        <v>5</v>
      </c>
      <c r="D4" s="38" t="s">
        <v>24</v>
      </c>
      <c r="E4" s="39" t="s">
        <v>25</v>
      </c>
    </row>
    <row r="5" spans="1:14" ht="52" x14ac:dyDescent="0.15">
      <c r="A5" s="1" t="s">
        <v>6</v>
      </c>
      <c r="B5" s="1" t="s">
        <v>7</v>
      </c>
      <c r="C5" s="1" t="s">
        <v>7</v>
      </c>
      <c r="D5" s="40" t="s">
        <v>7</v>
      </c>
      <c r="E5" s="39" t="s">
        <v>7</v>
      </c>
      <c r="F5" s="39" t="s">
        <v>28</v>
      </c>
      <c r="G5" s="39" t="s">
        <v>27</v>
      </c>
      <c r="H5" s="39" t="s">
        <v>29</v>
      </c>
    </row>
    <row r="6" spans="1:14" x14ac:dyDescent="0.15">
      <c r="A6" s="2" t="s">
        <v>8</v>
      </c>
      <c r="B6" s="3" t="s">
        <v>6</v>
      </c>
      <c r="C6" s="9" t="s">
        <v>6</v>
      </c>
      <c r="D6" s="12"/>
      <c r="E6" s="36"/>
      <c r="F6" s="36"/>
      <c r="G6" s="41"/>
      <c r="H6" s="36"/>
    </row>
    <row r="7" spans="1:14" x14ac:dyDescent="0.15">
      <c r="A7" s="5">
        <v>1966</v>
      </c>
      <c r="B7" s="4">
        <v>10</v>
      </c>
      <c r="C7" s="10">
        <v>7</v>
      </c>
      <c r="D7" s="13">
        <f>B7+C7</f>
        <v>17</v>
      </c>
      <c r="E7" s="36">
        <v>1013</v>
      </c>
      <c r="F7" s="37">
        <f>B7/E7</f>
        <v>9.8716683119447184E-3</v>
      </c>
      <c r="G7" s="37">
        <f>C7/E7</f>
        <v>6.9101678183613032E-3</v>
      </c>
      <c r="H7" s="37">
        <f>D7/E7</f>
        <v>1.6781836130306021E-2</v>
      </c>
    </row>
    <row r="8" spans="1:14" x14ac:dyDescent="0.15">
      <c r="A8" s="5">
        <v>1967</v>
      </c>
      <c r="B8" s="4">
        <v>21</v>
      </c>
      <c r="C8" s="10">
        <v>9</v>
      </c>
      <c r="D8" s="13">
        <f t="shared" ref="D8:D35" si="0">B8+C8</f>
        <v>30</v>
      </c>
      <c r="E8" s="36">
        <v>1236</v>
      </c>
      <c r="F8" s="37">
        <f t="shared" ref="F8:F35" si="1">B8/E8</f>
        <v>1.6990291262135922E-2</v>
      </c>
      <c r="G8" s="37">
        <f t="shared" ref="G8:G35" si="2">C8/E8</f>
        <v>7.2815533980582527E-3</v>
      </c>
      <c r="H8" s="37">
        <f t="shared" ref="H8:H35" si="3">D8/E8</f>
        <v>2.4271844660194174E-2</v>
      </c>
    </row>
    <row r="9" spans="1:14" x14ac:dyDescent="0.15">
      <c r="A9" s="5">
        <v>1968</v>
      </c>
      <c r="B9" s="4">
        <v>20</v>
      </c>
      <c r="C9" s="10">
        <v>4</v>
      </c>
      <c r="D9" s="13">
        <f t="shared" si="0"/>
        <v>24</v>
      </c>
      <c r="E9" s="36">
        <v>1347</v>
      </c>
      <c r="F9" s="37">
        <f t="shared" si="1"/>
        <v>1.4847809948032665E-2</v>
      </c>
      <c r="G9" s="37">
        <f t="shared" si="2"/>
        <v>2.9695619896065329E-3</v>
      </c>
      <c r="H9" s="37">
        <f t="shared" si="3"/>
        <v>1.7817371937639197E-2</v>
      </c>
    </row>
    <row r="10" spans="1:14" x14ac:dyDescent="0.15">
      <c r="A10" s="5">
        <v>1969</v>
      </c>
      <c r="B10" s="4">
        <v>28</v>
      </c>
      <c r="C10" s="10">
        <v>3</v>
      </c>
      <c r="D10" s="13">
        <f t="shared" si="0"/>
        <v>31</v>
      </c>
      <c r="E10" s="36">
        <v>1378</v>
      </c>
      <c r="F10" s="37">
        <f t="shared" si="1"/>
        <v>2.0319303338171262E-2</v>
      </c>
      <c r="G10" s="37">
        <f t="shared" si="2"/>
        <v>2.1770682148040637E-3</v>
      </c>
      <c r="H10" s="37">
        <f t="shared" si="3"/>
        <v>2.2496371552975326E-2</v>
      </c>
    </row>
    <row r="11" spans="1:14" x14ac:dyDescent="0.15">
      <c r="A11" s="5">
        <v>1970</v>
      </c>
      <c r="B11" s="4">
        <v>33</v>
      </c>
      <c r="C11" s="10">
        <v>4</v>
      </c>
      <c r="D11" s="13">
        <f t="shared" si="0"/>
        <v>37</v>
      </c>
      <c r="E11" s="36">
        <v>1523</v>
      </c>
      <c r="F11" s="37">
        <f t="shared" si="1"/>
        <v>2.1667760998030205E-2</v>
      </c>
      <c r="G11" s="37">
        <f t="shared" si="2"/>
        <v>2.6263952724885093E-3</v>
      </c>
      <c r="H11" s="37">
        <f t="shared" si="3"/>
        <v>2.4294156270518712E-2</v>
      </c>
    </row>
    <row r="12" spans="1:14" x14ac:dyDescent="0.15">
      <c r="A12" s="5">
        <v>1971</v>
      </c>
      <c r="B12" s="4">
        <v>39</v>
      </c>
      <c r="C12" s="10">
        <v>9</v>
      </c>
      <c r="D12" s="13">
        <f t="shared" si="0"/>
        <v>48</v>
      </c>
      <c r="E12" s="36">
        <v>1582</v>
      </c>
      <c r="F12" s="37">
        <f t="shared" si="1"/>
        <v>2.4652338811630849E-2</v>
      </c>
      <c r="G12" s="37">
        <f t="shared" si="2"/>
        <v>5.6890012642225032E-3</v>
      </c>
      <c r="H12" s="37">
        <f t="shared" si="3"/>
        <v>3.0341340075853349E-2</v>
      </c>
    </row>
    <row r="13" spans="1:14" x14ac:dyDescent="0.15">
      <c r="A13" s="5">
        <v>1972</v>
      </c>
      <c r="B13" s="4">
        <v>31</v>
      </c>
      <c r="C13" s="10">
        <v>7</v>
      </c>
      <c r="D13" s="13">
        <f t="shared" si="0"/>
        <v>38</v>
      </c>
      <c r="E13" s="36">
        <v>1453</v>
      </c>
      <c r="F13" s="37">
        <f t="shared" si="1"/>
        <v>2.1335168616655197E-2</v>
      </c>
      <c r="G13" s="37">
        <f t="shared" si="2"/>
        <v>4.817618719889883E-3</v>
      </c>
      <c r="H13" s="37">
        <f t="shared" si="3"/>
        <v>2.615278733654508E-2</v>
      </c>
    </row>
    <row r="14" spans="1:14" x14ac:dyDescent="0.15">
      <c r="A14" s="5">
        <v>1973</v>
      </c>
      <c r="B14" s="4">
        <v>39</v>
      </c>
      <c r="C14" s="10">
        <v>10</v>
      </c>
      <c r="D14" s="13">
        <f t="shared" si="0"/>
        <v>49</v>
      </c>
      <c r="E14" s="36">
        <v>1435</v>
      </c>
      <c r="F14" s="37">
        <f t="shared" si="1"/>
        <v>2.7177700348432057E-2</v>
      </c>
      <c r="G14" s="37">
        <f t="shared" si="2"/>
        <v>6.9686411149825784E-3</v>
      </c>
      <c r="H14" s="37">
        <f t="shared" si="3"/>
        <v>3.4146341463414637E-2</v>
      </c>
    </row>
    <row r="15" spans="1:14" x14ac:dyDescent="0.15">
      <c r="A15" s="5">
        <v>1974</v>
      </c>
      <c r="B15" s="4">
        <v>32</v>
      </c>
      <c r="C15" s="10">
        <v>14</v>
      </c>
      <c r="D15" s="13">
        <f t="shared" si="0"/>
        <v>46</v>
      </c>
      <c r="E15" s="36">
        <v>1198</v>
      </c>
      <c r="F15" s="37">
        <f t="shared" si="1"/>
        <v>2.6711185308848081E-2</v>
      </c>
      <c r="G15" s="37">
        <f t="shared" si="2"/>
        <v>1.1686143572621035E-2</v>
      </c>
      <c r="H15" s="37">
        <f t="shared" si="3"/>
        <v>3.8397328881469114E-2</v>
      </c>
    </row>
    <row r="16" spans="1:14" x14ac:dyDescent="0.15">
      <c r="A16" s="5">
        <v>1975</v>
      </c>
      <c r="B16" s="4">
        <v>45</v>
      </c>
      <c r="C16" s="10">
        <v>13</v>
      </c>
      <c r="D16" s="13">
        <f t="shared" si="0"/>
        <v>58</v>
      </c>
      <c r="E16" s="36">
        <v>1168</v>
      </c>
      <c r="F16" s="37">
        <f t="shared" si="1"/>
        <v>3.8527397260273974E-2</v>
      </c>
      <c r="G16" s="37">
        <f t="shared" si="2"/>
        <v>1.1130136986301369E-2</v>
      </c>
      <c r="H16" s="37">
        <f t="shared" si="3"/>
        <v>4.965753424657534E-2</v>
      </c>
    </row>
    <row r="17" spans="1:8" x14ac:dyDescent="0.15">
      <c r="A17" s="5">
        <v>1976</v>
      </c>
      <c r="B17" s="4">
        <v>27</v>
      </c>
      <c r="C17" s="10">
        <v>16</v>
      </c>
      <c r="D17" s="13">
        <f t="shared" si="0"/>
        <v>43</v>
      </c>
      <c r="E17" s="36">
        <v>1123</v>
      </c>
      <c r="F17" s="37">
        <f t="shared" si="1"/>
        <v>2.4042742653606411E-2</v>
      </c>
      <c r="G17" s="37">
        <f t="shared" si="2"/>
        <v>1.4247551202137132E-2</v>
      </c>
      <c r="H17" s="37">
        <f t="shared" si="3"/>
        <v>3.8290293855743542E-2</v>
      </c>
    </row>
    <row r="18" spans="1:8" x14ac:dyDescent="0.15">
      <c r="A18" s="5">
        <v>1977</v>
      </c>
      <c r="B18" s="4">
        <v>42</v>
      </c>
      <c r="C18" s="10">
        <v>12</v>
      </c>
      <c r="D18" s="13">
        <f t="shared" si="0"/>
        <v>54</v>
      </c>
      <c r="E18" s="36">
        <v>1028</v>
      </c>
      <c r="F18" s="37">
        <f t="shared" si="1"/>
        <v>4.085603112840467E-2</v>
      </c>
      <c r="G18" s="37">
        <f t="shared" si="2"/>
        <v>1.1673151750972763E-2</v>
      </c>
      <c r="H18" s="37">
        <f t="shared" si="3"/>
        <v>5.2529182879377433E-2</v>
      </c>
    </row>
    <row r="19" spans="1:8" x14ac:dyDescent="0.15">
      <c r="A19" s="5">
        <v>1978</v>
      </c>
      <c r="B19" s="4">
        <v>33</v>
      </c>
      <c r="C19" s="10">
        <v>11</v>
      </c>
      <c r="D19" s="13">
        <f t="shared" si="0"/>
        <v>44</v>
      </c>
      <c r="E19" s="36">
        <v>962</v>
      </c>
      <c r="F19" s="37">
        <f t="shared" si="1"/>
        <v>3.4303534303534305E-2</v>
      </c>
      <c r="G19" s="37">
        <f t="shared" si="2"/>
        <v>1.1434511434511435E-2</v>
      </c>
      <c r="H19" s="37">
        <f t="shared" si="3"/>
        <v>4.5738045738045741E-2</v>
      </c>
    </row>
    <row r="20" spans="1:8" x14ac:dyDescent="0.15">
      <c r="A20" s="5">
        <v>1979</v>
      </c>
      <c r="B20" s="4">
        <v>47</v>
      </c>
      <c r="C20" s="10">
        <v>14</v>
      </c>
      <c r="D20" s="13">
        <f t="shared" si="0"/>
        <v>61</v>
      </c>
      <c r="E20" s="36">
        <v>999</v>
      </c>
      <c r="F20" s="37">
        <f t="shared" si="1"/>
        <v>4.7047047047047048E-2</v>
      </c>
      <c r="G20" s="37">
        <f t="shared" si="2"/>
        <v>1.4014014014014014E-2</v>
      </c>
      <c r="H20" s="37">
        <f t="shared" si="3"/>
        <v>6.1061061061061059E-2</v>
      </c>
    </row>
    <row r="21" spans="1:8" x14ac:dyDescent="0.15">
      <c r="A21" s="5">
        <v>1980</v>
      </c>
      <c r="B21" s="4">
        <v>41</v>
      </c>
      <c r="C21" s="10">
        <v>13</v>
      </c>
      <c r="D21" s="13">
        <f t="shared" si="0"/>
        <v>54</v>
      </c>
      <c r="E21" s="36">
        <v>922</v>
      </c>
      <c r="F21" s="37">
        <f t="shared" si="1"/>
        <v>4.4468546637744036E-2</v>
      </c>
      <c r="G21" s="37">
        <f t="shared" si="2"/>
        <v>1.4099783080260303E-2</v>
      </c>
      <c r="H21" s="37">
        <f t="shared" si="3"/>
        <v>5.8568329718004339E-2</v>
      </c>
    </row>
    <row r="22" spans="1:8" x14ac:dyDescent="0.15">
      <c r="A22" s="5">
        <v>1981</v>
      </c>
      <c r="B22" s="4">
        <v>44</v>
      </c>
      <c r="C22" s="10">
        <v>18</v>
      </c>
      <c r="D22" s="13">
        <f t="shared" si="0"/>
        <v>62</v>
      </c>
      <c r="E22" s="36">
        <v>956</v>
      </c>
      <c r="F22" s="37">
        <f t="shared" si="1"/>
        <v>4.6025104602510462E-2</v>
      </c>
      <c r="G22" s="37">
        <f t="shared" si="2"/>
        <v>1.8828451882845189E-2</v>
      </c>
      <c r="H22" s="37">
        <f t="shared" si="3"/>
        <v>6.4853556485355651E-2</v>
      </c>
    </row>
    <row r="23" spans="1:8" x14ac:dyDescent="0.15">
      <c r="A23" s="5">
        <v>1982</v>
      </c>
      <c r="B23" s="4">
        <v>45</v>
      </c>
      <c r="C23" s="10">
        <v>23</v>
      </c>
      <c r="D23" s="13">
        <f t="shared" si="0"/>
        <v>68</v>
      </c>
      <c r="E23" s="36">
        <v>949</v>
      </c>
      <c r="F23" s="37">
        <f t="shared" si="1"/>
        <v>4.7418335089567963E-2</v>
      </c>
      <c r="G23" s="37">
        <f t="shared" si="2"/>
        <v>2.4236037934668071E-2</v>
      </c>
      <c r="H23" s="37">
        <f t="shared" si="3"/>
        <v>7.1654373024236037E-2</v>
      </c>
    </row>
    <row r="24" spans="1:8" x14ac:dyDescent="0.15">
      <c r="A24" s="5">
        <v>1983</v>
      </c>
      <c r="B24" s="4">
        <v>42</v>
      </c>
      <c r="C24" s="10">
        <v>17</v>
      </c>
      <c r="D24" s="13">
        <f t="shared" si="0"/>
        <v>59</v>
      </c>
      <c r="E24" s="36">
        <v>952</v>
      </c>
      <c r="F24" s="37">
        <f t="shared" si="1"/>
        <v>4.4117647058823532E-2</v>
      </c>
      <c r="G24" s="37">
        <f t="shared" si="2"/>
        <v>1.7857142857142856E-2</v>
      </c>
      <c r="H24" s="37">
        <f t="shared" si="3"/>
        <v>6.1974789915966388E-2</v>
      </c>
    </row>
    <row r="25" spans="1:8" x14ac:dyDescent="0.15">
      <c r="A25" s="5">
        <v>1984</v>
      </c>
      <c r="B25" s="4">
        <v>49</v>
      </c>
      <c r="C25" s="10">
        <v>16</v>
      </c>
      <c r="D25" s="13">
        <f t="shared" si="0"/>
        <v>65</v>
      </c>
      <c r="E25" s="36">
        <v>1021</v>
      </c>
      <c r="F25" s="37">
        <f t="shared" si="1"/>
        <v>4.7992164544564155E-2</v>
      </c>
      <c r="G25" s="37">
        <f t="shared" si="2"/>
        <v>1.5670910871694418E-2</v>
      </c>
      <c r="H25" s="37">
        <f t="shared" si="3"/>
        <v>6.3663075416258569E-2</v>
      </c>
    </row>
    <row r="26" spans="1:8" x14ac:dyDescent="0.15">
      <c r="A26" s="5">
        <v>1985</v>
      </c>
      <c r="B26" s="4">
        <v>59</v>
      </c>
      <c r="C26" s="10">
        <v>29</v>
      </c>
      <c r="D26" s="13">
        <f t="shared" si="0"/>
        <v>88</v>
      </c>
      <c r="E26" s="36">
        <v>1014</v>
      </c>
      <c r="F26" s="37">
        <f t="shared" si="1"/>
        <v>5.8185404339250492E-2</v>
      </c>
      <c r="G26" s="37">
        <f t="shared" si="2"/>
        <v>2.8599605522682446E-2</v>
      </c>
      <c r="H26" s="37">
        <f t="shared" si="3"/>
        <v>8.6785009861932938E-2</v>
      </c>
    </row>
    <row r="27" spans="1:8" x14ac:dyDescent="0.15">
      <c r="A27" s="5">
        <v>1986</v>
      </c>
      <c r="B27" s="4">
        <v>55</v>
      </c>
      <c r="C27" s="10">
        <v>40</v>
      </c>
      <c r="D27" s="13">
        <f t="shared" si="0"/>
        <v>95</v>
      </c>
      <c r="E27" s="36">
        <v>1091</v>
      </c>
      <c r="F27" s="37">
        <f t="shared" si="1"/>
        <v>5.0412465627864347E-2</v>
      </c>
      <c r="G27" s="37">
        <f t="shared" si="2"/>
        <v>3.6663611365719523E-2</v>
      </c>
      <c r="H27" s="37">
        <f t="shared" si="3"/>
        <v>8.707607699358387E-2</v>
      </c>
    </row>
    <row r="28" spans="1:8" x14ac:dyDescent="0.15">
      <c r="A28" s="5">
        <v>1987</v>
      </c>
      <c r="B28" s="4">
        <v>62</v>
      </c>
      <c r="C28" s="10">
        <v>33</v>
      </c>
      <c r="D28" s="13">
        <f t="shared" si="0"/>
        <v>95</v>
      </c>
      <c r="E28" s="36">
        <v>1151</v>
      </c>
      <c r="F28" s="37">
        <f t="shared" si="1"/>
        <v>5.3866203301476977E-2</v>
      </c>
      <c r="G28" s="37">
        <f t="shared" si="2"/>
        <v>2.8670721112076455E-2</v>
      </c>
      <c r="H28" s="37">
        <f t="shared" si="3"/>
        <v>8.2536924413553425E-2</v>
      </c>
    </row>
    <row r="29" spans="1:8" x14ac:dyDescent="0.15">
      <c r="A29" s="5">
        <v>1988</v>
      </c>
      <c r="B29" s="4">
        <v>60</v>
      </c>
      <c r="C29" s="10">
        <v>50</v>
      </c>
      <c r="D29" s="13">
        <f t="shared" si="0"/>
        <v>110</v>
      </c>
      <c r="E29" s="36">
        <v>1198</v>
      </c>
      <c r="F29" s="37">
        <f t="shared" si="1"/>
        <v>5.0083472454090151E-2</v>
      </c>
      <c r="G29" s="37">
        <f t="shared" si="2"/>
        <v>4.1736227045075125E-2</v>
      </c>
      <c r="H29" s="37">
        <f t="shared" si="3"/>
        <v>9.1819699499165269E-2</v>
      </c>
    </row>
    <row r="30" spans="1:8" x14ac:dyDescent="0.15">
      <c r="A30" s="5">
        <v>1989</v>
      </c>
      <c r="B30" s="4">
        <v>58</v>
      </c>
      <c r="C30" s="10">
        <v>36</v>
      </c>
      <c r="D30" s="13">
        <f t="shared" si="0"/>
        <v>94</v>
      </c>
      <c r="E30" s="36">
        <v>1188</v>
      </c>
      <c r="F30" s="37">
        <f t="shared" si="1"/>
        <v>4.8821548821548821E-2</v>
      </c>
      <c r="G30" s="37">
        <f t="shared" si="2"/>
        <v>3.0303030303030304E-2</v>
      </c>
      <c r="H30" s="37">
        <f t="shared" si="3"/>
        <v>7.9124579124579125E-2</v>
      </c>
    </row>
    <row r="31" spans="1:8" x14ac:dyDescent="0.15">
      <c r="A31" s="5">
        <v>1990</v>
      </c>
      <c r="B31" s="4">
        <v>62</v>
      </c>
      <c r="C31" s="10">
        <v>66</v>
      </c>
      <c r="D31" s="13">
        <f t="shared" si="0"/>
        <v>128</v>
      </c>
      <c r="E31" s="36">
        <v>1294</v>
      </c>
      <c r="F31" s="37">
        <f t="shared" si="1"/>
        <v>4.7913446676970631E-2</v>
      </c>
      <c r="G31" s="37">
        <f t="shared" si="2"/>
        <v>5.1004636785162288E-2</v>
      </c>
      <c r="H31" s="37">
        <f t="shared" si="3"/>
        <v>9.8918083462132919E-2</v>
      </c>
    </row>
    <row r="32" spans="1:8" x14ac:dyDescent="0.15">
      <c r="A32" s="5">
        <v>1991</v>
      </c>
      <c r="B32" s="4">
        <v>76</v>
      </c>
      <c r="C32" s="10">
        <v>65</v>
      </c>
      <c r="D32" s="13">
        <f t="shared" si="0"/>
        <v>141</v>
      </c>
      <c r="E32" s="36">
        <v>1293</v>
      </c>
      <c r="F32" s="37">
        <f t="shared" si="1"/>
        <v>5.877803557617943E-2</v>
      </c>
      <c r="G32" s="37">
        <f t="shared" si="2"/>
        <v>5.0270688321732405E-2</v>
      </c>
      <c r="H32" s="37">
        <f t="shared" si="3"/>
        <v>0.10904872389791183</v>
      </c>
    </row>
    <row r="33" spans="1:18" x14ac:dyDescent="0.15">
      <c r="A33" s="5">
        <v>1992</v>
      </c>
      <c r="B33" s="4">
        <v>94</v>
      </c>
      <c r="C33" s="10">
        <v>71</v>
      </c>
      <c r="D33" s="13">
        <f t="shared" si="0"/>
        <v>165</v>
      </c>
      <c r="E33" s="36">
        <v>1433</v>
      </c>
      <c r="F33" s="37">
        <f t="shared" si="1"/>
        <v>6.5596650383810184E-2</v>
      </c>
      <c r="G33" s="37">
        <f t="shared" si="2"/>
        <v>4.9546406140963013E-2</v>
      </c>
      <c r="H33" s="37">
        <f t="shared" si="3"/>
        <v>0.1151430565247732</v>
      </c>
    </row>
    <row r="34" spans="1:18" x14ac:dyDescent="0.15">
      <c r="A34" s="5">
        <v>1993</v>
      </c>
      <c r="B34" s="4">
        <v>94</v>
      </c>
      <c r="C34" s="10">
        <v>73</v>
      </c>
      <c r="D34" s="13">
        <f t="shared" si="0"/>
        <v>167</v>
      </c>
      <c r="E34" s="36">
        <v>1375</v>
      </c>
      <c r="F34" s="37">
        <f t="shared" si="1"/>
        <v>6.8363636363636363E-2</v>
      </c>
      <c r="G34" s="37">
        <f t="shared" si="2"/>
        <v>5.3090909090909091E-2</v>
      </c>
      <c r="H34" s="37">
        <f t="shared" si="3"/>
        <v>0.12145454545454545</v>
      </c>
    </row>
    <row r="35" spans="1:18" x14ac:dyDescent="0.15">
      <c r="A35" s="5">
        <v>1994</v>
      </c>
      <c r="B35" s="4">
        <v>137</v>
      </c>
      <c r="C35" s="10">
        <v>38</v>
      </c>
      <c r="D35" s="13">
        <f t="shared" si="0"/>
        <v>175</v>
      </c>
      <c r="E35" s="36">
        <v>1565</v>
      </c>
      <c r="F35" s="37">
        <f t="shared" si="1"/>
        <v>8.7539936102236426E-2</v>
      </c>
      <c r="G35" s="37">
        <f t="shared" si="2"/>
        <v>2.428115015974441E-2</v>
      </c>
      <c r="H35" s="37">
        <f t="shared" si="3"/>
        <v>0.11182108626198083</v>
      </c>
    </row>
    <row r="40" spans="1:18" x14ac:dyDescent="0.15">
      <c r="A40" t="s">
        <v>9</v>
      </c>
    </row>
    <row r="41" spans="1:18" x14ac:dyDescent="0.15">
      <c r="A41" s="8" t="s">
        <v>16</v>
      </c>
    </row>
    <row r="42" spans="1:18" x14ac:dyDescent="0.15">
      <c r="A42" t="s">
        <v>10</v>
      </c>
    </row>
    <row r="43" spans="1:18" x14ac:dyDescent="0.15">
      <c r="A43" t="s">
        <v>2</v>
      </c>
    </row>
    <row r="44" spans="1:18" ht="24" customHeight="1" x14ac:dyDescent="0.15">
      <c r="A44" s="1" t="s">
        <v>3</v>
      </c>
      <c r="B44" s="51" t="s">
        <v>4</v>
      </c>
      <c r="C44" s="52"/>
      <c r="D44" s="53"/>
      <c r="E44" s="54" t="s">
        <v>5</v>
      </c>
      <c r="F44" s="55"/>
      <c r="G44" s="55"/>
      <c r="H44" s="11" t="s">
        <v>24</v>
      </c>
      <c r="I44" s="11" t="s">
        <v>26</v>
      </c>
      <c r="K44" s="24"/>
      <c r="L44" s="49"/>
      <c r="M44" s="49"/>
      <c r="N44" s="49"/>
      <c r="O44" s="49"/>
      <c r="P44" s="49"/>
      <c r="Q44" s="49"/>
      <c r="R44" s="24"/>
    </row>
    <row r="45" spans="1:18" ht="75.75" customHeight="1" x14ac:dyDescent="0.15">
      <c r="A45" s="1" t="s">
        <v>6</v>
      </c>
      <c r="B45" s="1" t="s">
        <v>21</v>
      </c>
      <c r="C45" s="1" t="s">
        <v>22</v>
      </c>
      <c r="D45" s="1" t="s">
        <v>13</v>
      </c>
      <c r="E45" s="1" t="s">
        <v>21</v>
      </c>
      <c r="F45" s="1" t="s">
        <v>22</v>
      </c>
      <c r="G45" s="7" t="s">
        <v>13</v>
      </c>
      <c r="H45" s="40"/>
      <c r="I45" s="39"/>
      <c r="J45" s="39" t="s">
        <v>28</v>
      </c>
      <c r="K45" s="39" t="s">
        <v>27</v>
      </c>
      <c r="L45" s="46" t="s">
        <v>29</v>
      </c>
      <c r="M45" s="24"/>
      <c r="N45" s="24"/>
      <c r="O45" s="24"/>
      <c r="P45" s="24"/>
      <c r="Q45" s="24"/>
      <c r="R45" s="24"/>
    </row>
    <row r="46" spans="1:18" x14ac:dyDescent="0.15">
      <c r="A46" s="2" t="s">
        <v>8</v>
      </c>
      <c r="B46" s="3" t="s">
        <v>6</v>
      </c>
      <c r="C46" s="3" t="s">
        <v>6</v>
      </c>
      <c r="D46" s="3"/>
      <c r="E46" s="3" t="s">
        <v>6</v>
      </c>
      <c r="F46" s="3" t="s">
        <v>6</v>
      </c>
      <c r="G46" s="14"/>
      <c r="H46" s="12"/>
      <c r="I46" s="36"/>
      <c r="J46" s="42"/>
      <c r="K46" s="43"/>
      <c r="L46" s="47"/>
      <c r="M46" s="27"/>
      <c r="N46" s="27"/>
      <c r="O46" s="27"/>
      <c r="P46" s="27"/>
      <c r="Q46" s="27"/>
      <c r="R46" s="27"/>
    </row>
    <row r="47" spans="1:18" x14ac:dyDescent="0.15">
      <c r="A47" s="5">
        <v>1995</v>
      </c>
      <c r="B47" s="4">
        <v>112</v>
      </c>
      <c r="C47" s="3"/>
      <c r="D47" s="4">
        <f>SUM(B47:C47)</f>
        <v>112</v>
      </c>
      <c r="E47" s="4">
        <v>69</v>
      </c>
      <c r="F47" s="3"/>
      <c r="G47" s="10">
        <f t="shared" ref="G47:G64" si="4">SUM(E47:F47)</f>
        <v>69</v>
      </c>
      <c r="H47" s="13">
        <f>D47+G47</f>
        <v>181</v>
      </c>
      <c r="I47" s="36">
        <v>1484</v>
      </c>
      <c r="J47" s="44">
        <f>D47/I47</f>
        <v>7.5471698113207544E-2</v>
      </c>
      <c r="K47" s="45">
        <f>G47/I47</f>
        <v>4.6495956873315362E-2</v>
      </c>
      <c r="L47" s="48">
        <f>H47/I47</f>
        <v>0.12196765498652291</v>
      </c>
      <c r="M47" s="27"/>
      <c r="N47" s="29"/>
      <c r="O47" s="29"/>
      <c r="P47" s="27"/>
      <c r="Q47" s="29"/>
      <c r="R47" s="29"/>
    </row>
    <row r="48" spans="1:18" x14ac:dyDescent="0.15">
      <c r="A48" s="5">
        <v>1996</v>
      </c>
      <c r="B48" s="4">
        <v>126</v>
      </c>
      <c r="C48" s="3"/>
      <c r="D48" s="4">
        <f>SUM(B48:C48)</f>
        <v>126</v>
      </c>
      <c r="E48" s="4">
        <v>69</v>
      </c>
      <c r="F48" s="3"/>
      <c r="G48" s="10">
        <f t="shared" si="4"/>
        <v>69</v>
      </c>
      <c r="H48" s="13">
        <f t="shared" ref="H48:H67" si="5">D48+G48</f>
        <v>195</v>
      </c>
      <c r="I48" s="36">
        <v>1531</v>
      </c>
      <c r="J48" s="44">
        <f t="shared" ref="J48:J69" si="6">D48/I48</f>
        <v>8.2299150881776612E-2</v>
      </c>
      <c r="K48" s="45">
        <f t="shared" ref="K48:K69" si="7">G48/I48</f>
        <v>4.5068582625734814E-2</v>
      </c>
      <c r="L48" s="48">
        <f t="shared" ref="L48:L69" si="8">H48/I48</f>
        <v>0.12736773350751143</v>
      </c>
      <c r="M48" s="27"/>
      <c r="N48" s="29"/>
      <c r="O48" s="29"/>
      <c r="P48" s="27"/>
      <c r="Q48" s="29"/>
      <c r="R48" s="29"/>
    </row>
    <row r="49" spans="1:18" x14ac:dyDescent="0.15">
      <c r="A49" s="5">
        <v>1997</v>
      </c>
      <c r="B49" s="4">
        <v>121</v>
      </c>
      <c r="C49" s="3"/>
      <c r="D49" s="4">
        <f>SUM(B49:C49)</f>
        <v>121</v>
      </c>
      <c r="E49" s="4">
        <v>71</v>
      </c>
      <c r="F49" s="3"/>
      <c r="G49" s="10">
        <f t="shared" si="4"/>
        <v>71</v>
      </c>
      <c r="H49" s="13">
        <f t="shared" si="5"/>
        <v>192</v>
      </c>
      <c r="I49" s="36">
        <v>1468</v>
      </c>
      <c r="J49" s="44">
        <f t="shared" si="6"/>
        <v>8.2425068119891004E-2</v>
      </c>
      <c r="K49" s="45">
        <f t="shared" si="7"/>
        <v>4.8365122615803814E-2</v>
      </c>
      <c r="L49" s="48">
        <f t="shared" si="8"/>
        <v>0.13079019073569481</v>
      </c>
      <c r="M49" s="27"/>
      <c r="N49" s="29"/>
      <c r="O49" s="29"/>
      <c r="P49" s="27"/>
      <c r="Q49" s="29"/>
      <c r="R49" s="29"/>
    </row>
    <row r="50" spans="1:18" x14ac:dyDescent="0.15">
      <c r="A50" s="5">
        <v>1998</v>
      </c>
      <c r="B50" s="4">
        <v>117</v>
      </c>
      <c r="C50" s="3"/>
      <c r="D50" s="4">
        <f t="shared" ref="D50:D64" si="9">SUM(B50:C50)</f>
        <v>117</v>
      </c>
      <c r="E50" s="4">
        <v>76</v>
      </c>
      <c r="F50" s="3"/>
      <c r="G50" s="10">
        <f t="shared" si="4"/>
        <v>76</v>
      </c>
      <c r="H50" s="13">
        <f t="shared" si="5"/>
        <v>193</v>
      </c>
      <c r="I50" s="36">
        <v>1432</v>
      </c>
      <c r="J50" s="44">
        <f t="shared" si="6"/>
        <v>8.1703910614525144E-2</v>
      </c>
      <c r="K50" s="45">
        <f t="shared" si="7"/>
        <v>5.3072625698324022E-2</v>
      </c>
      <c r="L50" s="48">
        <f t="shared" si="8"/>
        <v>0.13477653631284917</v>
      </c>
      <c r="M50" s="27"/>
      <c r="N50" s="29"/>
      <c r="O50" s="29"/>
      <c r="P50" s="27"/>
      <c r="Q50" s="29"/>
      <c r="R50" s="29"/>
    </row>
    <row r="51" spans="1:18" x14ac:dyDescent="0.15">
      <c r="A51" s="5">
        <v>1999</v>
      </c>
      <c r="B51" s="4">
        <v>93</v>
      </c>
      <c r="C51" s="3"/>
      <c r="D51" s="4">
        <f t="shared" si="9"/>
        <v>93</v>
      </c>
      <c r="E51" s="4">
        <v>74</v>
      </c>
      <c r="F51" s="3"/>
      <c r="G51" s="10">
        <f t="shared" si="4"/>
        <v>74</v>
      </c>
      <c r="H51" s="13">
        <f t="shared" si="5"/>
        <v>167</v>
      </c>
      <c r="I51" s="36">
        <v>1303</v>
      </c>
      <c r="J51" s="44">
        <f t="shared" si="6"/>
        <v>7.1373752877973901E-2</v>
      </c>
      <c r="K51" s="45">
        <f t="shared" si="7"/>
        <v>5.6792018419033002E-2</v>
      </c>
      <c r="L51" s="48">
        <f t="shared" si="8"/>
        <v>0.1281657712970069</v>
      </c>
      <c r="M51" s="27"/>
      <c r="N51" s="29"/>
      <c r="O51" s="29"/>
      <c r="P51" s="27"/>
      <c r="Q51" s="29"/>
      <c r="R51" s="29"/>
    </row>
    <row r="52" spans="1:18" x14ac:dyDescent="0.15">
      <c r="A52" s="5">
        <v>2000</v>
      </c>
      <c r="B52" s="4">
        <v>82</v>
      </c>
      <c r="C52" s="3"/>
      <c r="D52" s="4">
        <f t="shared" si="9"/>
        <v>82</v>
      </c>
      <c r="E52" s="4">
        <v>78</v>
      </c>
      <c r="F52" s="3"/>
      <c r="G52" s="10">
        <f t="shared" si="4"/>
        <v>78</v>
      </c>
      <c r="H52" s="13">
        <f t="shared" si="5"/>
        <v>160</v>
      </c>
      <c r="I52" s="36">
        <v>1249</v>
      </c>
      <c r="J52" s="44">
        <f t="shared" si="6"/>
        <v>6.5652522017614096E-2</v>
      </c>
      <c r="K52" s="45">
        <f t="shared" si="7"/>
        <v>6.2449959967974381E-2</v>
      </c>
      <c r="L52" s="48">
        <f t="shared" si="8"/>
        <v>0.12810248198558846</v>
      </c>
      <c r="M52" s="27"/>
      <c r="N52" s="29"/>
      <c r="O52" s="29"/>
      <c r="P52" s="27"/>
      <c r="Q52" s="29"/>
      <c r="R52" s="29"/>
    </row>
    <row r="53" spans="1:18" x14ac:dyDescent="0.15">
      <c r="A53" s="5">
        <v>2001</v>
      </c>
      <c r="B53" s="4">
        <v>104</v>
      </c>
      <c r="C53" s="3"/>
      <c r="D53" s="4">
        <f t="shared" si="9"/>
        <v>104</v>
      </c>
      <c r="E53" s="4">
        <v>68</v>
      </c>
      <c r="F53" s="3"/>
      <c r="G53" s="10">
        <f t="shared" si="4"/>
        <v>68</v>
      </c>
      <c r="H53" s="13">
        <f t="shared" si="5"/>
        <v>172</v>
      </c>
      <c r="I53" s="36">
        <v>1206</v>
      </c>
      <c r="J53" s="44">
        <f t="shared" si="6"/>
        <v>8.6235489220563843E-2</v>
      </c>
      <c r="K53" s="45">
        <f t="shared" si="7"/>
        <v>5.6384742951907131E-2</v>
      </c>
      <c r="L53" s="48">
        <f t="shared" si="8"/>
        <v>0.14262023217247097</v>
      </c>
      <c r="M53" s="27"/>
      <c r="N53" s="29"/>
      <c r="O53" s="29"/>
      <c r="P53" s="27"/>
      <c r="Q53" s="29"/>
      <c r="R53" s="29"/>
    </row>
    <row r="54" spans="1:18" x14ac:dyDescent="0.15">
      <c r="A54" s="5">
        <v>2002</v>
      </c>
      <c r="B54" s="4">
        <v>97</v>
      </c>
      <c r="C54" s="3"/>
      <c r="D54" s="4">
        <f t="shared" si="9"/>
        <v>97</v>
      </c>
      <c r="E54" s="4">
        <v>78</v>
      </c>
      <c r="F54" s="3"/>
      <c r="G54" s="10">
        <f t="shared" si="4"/>
        <v>78</v>
      </c>
      <c r="H54" s="13">
        <f t="shared" si="5"/>
        <v>175</v>
      </c>
      <c r="I54" s="36">
        <v>1117</v>
      </c>
      <c r="J54" s="44">
        <f t="shared" si="6"/>
        <v>8.6839749328558632E-2</v>
      </c>
      <c r="K54" s="45">
        <f t="shared" si="7"/>
        <v>6.9829901521933746E-2</v>
      </c>
      <c r="L54" s="48">
        <f t="shared" si="8"/>
        <v>0.15666965085049239</v>
      </c>
      <c r="M54" s="27"/>
      <c r="N54" s="29"/>
      <c r="O54" s="29"/>
      <c r="P54" s="27"/>
      <c r="Q54" s="29"/>
      <c r="R54" s="29"/>
    </row>
    <row r="55" spans="1:18" x14ac:dyDescent="0.15">
      <c r="A55" s="5">
        <v>2003</v>
      </c>
      <c r="B55" s="4">
        <v>119</v>
      </c>
      <c r="C55" s="3"/>
      <c r="D55" s="4">
        <f t="shared" si="9"/>
        <v>119</v>
      </c>
      <c r="E55" s="4">
        <v>83</v>
      </c>
      <c r="F55" s="4">
        <v>1</v>
      </c>
      <c r="G55" s="10">
        <f t="shared" si="4"/>
        <v>84</v>
      </c>
      <c r="H55" s="13">
        <f t="shared" si="5"/>
        <v>203</v>
      </c>
      <c r="I55" s="36">
        <v>1140</v>
      </c>
      <c r="J55" s="44">
        <f t="shared" si="6"/>
        <v>0.10438596491228071</v>
      </c>
      <c r="K55" s="45">
        <f t="shared" si="7"/>
        <v>7.3684210526315783E-2</v>
      </c>
      <c r="L55" s="48">
        <f t="shared" si="8"/>
        <v>0.17807017543859649</v>
      </c>
      <c r="M55" s="27"/>
      <c r="N55" s="29"/>
      <c r="O55" s="29"/>
      <c r="P55" s="29"/>
      <c r="Q55" s="29"/>
      <c r="R55" s="29"/>
    </row>
    <row r="56" spans="1:18" x14ac:dyDescent="0.15">
      <c r="A56" s="5">
        <v>2004</v>
      </c>
      <c r="B56" s="4">
        <v>100</v>
      </c>
      <c r="C56" s="3"/>
      <c r="D56" s="4">
        <f t="shared" si="9"/>
        <v>100</v>
      </c>
      <c r="E56" s="4">
        <v>89</v>
      </c>
      <c r="F56" s="3"/>
      <c r="G56" s="10">
        <f t="shared" si="4"/>
        <v>89</v>
      </c>
      <c r="H56" s="13">
        <f t="shared" si="5"/>
        <v>189</v>
      </c>
      <c r="I56" s="36">
        <v>1161</v>
      </c>
      <c r="J56" s="44">
        <f t="shared" si="6"/>
        <v>8.6132644272179162E-2</v>
      </c>
      <c r="K56" s="45">
        <f t="shared" si="7"/>
        <v>7.6658053402239454E-2</v>
      </c>
      <c r="L56" s="48">
        <f t="shared" si="8"/>
        <v>0.16279069767441862</v>
      </c>
      <c r="M56" s="27"/>
      <c r="N56" s="29"/>
      <c r="O56" s="29"/>
      <c r="P56" s="27"/>
      <c r="Q56" s="29"/>
      <c r="R56" s="29"/>
    </row>
    <row r="57" spans="1:18" x14ac:dyDescent="0.15">
      <c r="A57" s="5">
        <v>2005</v>
      </c>
      <c r="B57" s="4">
        <v>96</v>
      </c>
      <c r="C57" s="3"/>
      <c r="D57" s="4">
        <f t="shared" si="9"/>
        <v>96</v>
      </c>
      <c r="E57" s="4">
        <v>102</v>
      </c>
      <c r="F57" s="3"/>
      <c r="G57" s="10">
        <f t="shared" si="4"/>
        <v>102</v>
      </c>
      <c r="H57" s="13">
        <f t="shared" si="5"/>
        <v>198</v>
      </c>
      <c r="I57" s="36">
        <v>1310</v>
      </c>
      <c r="J57" s="44">
        <f t="shared" si="6"/>
        <v>7.3282442748091606E-2</v>
      </c>
      <c r="K57" s="45">
        <f t="shared" si="7"/>
        <v>7.786259541984733E-2</v>
      </c>
      <c r="L57" s="48">
        <f t="shared" si="8"/>
        <v>0.15114503816793892</v>
      </c>
      <c r="M57" s="27"/>
      <c r="N57" s="29"/>
      <c r="O57" s="29"/>
      <c r="P57" s="27"/>
      <c r="Q57" s="29"/>
      <c r="R57" s="29"/>
    </row>
    <row r="58" spans="1:18" x14ac:dyDescent="0.15">
      <c r="A58" s="5">
        <v>2006</v>
      </c>
      <c r="B58" s="4">
        <v>116</v>
      </c>
      <c r="C58" s="3"/>
      <c r="D58" s="4">
        <f t="shared" si="9"/>
        <v>116</v>
      </c>
      <c r="E58" s="4">
        <v>131</v>
      </c>
      <c r="F58" s="3"/>
      <c r="G58" s="10">
        <f t="shared" si="4"/>
        <v>131</v>
      </c>
      <c r="H58" s="13">
        <f t="shared" si="5"/>
        <v>247</v>
      </c>
      <c r="I58" s="36">
        <v>1392</v>
      </c>
      <c r="J58" s="44">
        <f t="shared" si="6"/>
        <v>8.3333333333333329E-2</v>
      </c>
      <c r="K58" s="45">
        <f t="shared" si="7"/>
        <v>9.4109195402298854E-2</v>
      </c>
      <c r="L58" s="48">
        <f t="shared" si="8"/>
        <v>0.17744252873563218</v>
      </c>
      <c r="M58" s="27"/>
      <c r="N58" s="29"/>
      <c r="O58" s="29"/>
      <c r="P58" s="27"/>
      <c r="Q58" s="29"/>
      <c r="R58" s="29"/>
    </row>
    <row r="59" spans="1:18" x14ac:dyDescent="0.15">
      <c r="A59" s="5">
        <v>2007</v>
      </c>
      <c r="B59" s="4">
        <v>128</v>
      </c>
      <c r="C59" s="3"/>
      <c r="D59" s="4">
        <f t="shared" si="9"/>
        <v>128</v>
      </c>
      <c r="E59" s="4">
        <v>147</v>
      </c>
      <c r="F59" s="3"/>
      <c r="G59" s="10">
        <f t="shared" si="4"/>
        <v>147</v>
      </c>
      <c r="H59" s="13">
        <f t="shared" si="5"/>
        <v>275</v>
      </c>
      <c r="I59" s="36">
        <v>1504</v>
      </c>
      <c r="J59" s="44">
        <f t="shared" si="6"/>
        <v>8.5106382978723402E-2</v>
      </c>
      <c r="K59" s="45">
        <f t="shared" si="7"/>
        <v>9.7739361702127658E-2</v>
      </c>
      <c r="L59" s="48">
        <f t="shared" si="8"/>
        <v>0.18284574468085107</v>
      </c>
      <c r="M59" s="27"/>
      <c r="N59" s="29"/>
      <c r="O59" s="29"/>
      <c r="P59" s="27"/>
      <c r="Q59" s="29"/>
      <c r="R59" s="29"/>
    </row>
    <row r="60" spans="1:18" x14ac:dyDescent="0.15">
      <c r="A60" s="5">
        <v>2008</v>
      </c>
      <c r="B60" s="4">
        <v>149</v>
      </c>
      <c r="C60" s="4"/>
      <c r="D60" s="4">
        <f t="shared" si="9"/>
        <v>149</v>
      </c>
      <c r="E60" s="4">
        <v>146</v>
      </c>
      <c r="F60" s="3"/>
      <c r="G60" s="10">
        <f t="shared" si="4"/>
        <v>146</v>
      </c>
      <c r="H60" s="13">
        <f t="shared" si="5"/>
        <v>295</v>
      </c>
      <c r="I60" s="36">
        <v>1586</v>
      </c>
      <c r="J60" s="44">
        <f t="shared" si="6"/>
        <v>9.3947036569987388E-2</v>
      </c>
      <c r="K60" s="45">
        <f t="shared" si="7"/>
        <v>9.205548549810845E-2</v>
      </c>
      <c r="L60" s="48">
        <f t="shared" si="8"/>
        <v>0.18600252206809584</v>
      </c>
      <c r="M60" s="29"/>
      <c r="N60" s="29"/>
      <c r="O60" s="29"/>
      <c r="P60" s="27"/>
      <c r="Q60" s="29"/>
      <c r="R60" s="29"/>
    </row>
    <row r="61" spans="1:18" x14ac:dyDescent="0.15">
      <c r="A61" s="5">
        <v>2009</v>
      </c>
      <c r="B61" s="4">
        <v>155</v>
      </c>
      <c r="C61" s="4"/>
      <c r="D61" s="4">
        <f t="shared" si="9"/>
        <v>155</v>
      </c>
      <c r="E61" s="4">
        <v>155</v>
      </c>
      <c r="F61" s="3"/>
      <c r="G61" s="10">
        <f t="shared" si="4"/>
        <v>155</v>
      </c>
      <c r="H61" s="13">
        <f t="shared" si="5"/>
        <v>310</v>
      </c>
      <c r="I61" s="36">
        <v>1645</v>
      </c>
      <c r="J61" s="44">
        <f t="shared" si="6"/>
        <v>9.4224924012158054E-2</v>
      </c>
      <c r="K61" s="45">
        <f t="shared" si="7"/>
        <v>9.4224924012158054E-2</v>
      </c>
      <c r="L61" s="48">
        <f t="shared" si="8"/>
        <v>0.18844984802431611</v>
      </c>
      <c r="M61" s="29"/>
      <c r="N61" s="29"/>
      <c r="O61" s="29"/>
      <c r="P61" s="27"/>
      <c r="Q61" s="29"/>
      <c r="R61" s="29"/>
    </row>
    <row r="62" spans="1:18" x14ac:dyDescent="0.15">
      <c r="A62" s="5">
        <v>2010</v>
      </c>
      <c r="B62" s="4">
        <v>158</v>
      </c>
      <c r="C62" s="4"/>
      <c r="D62" s="4">
        <f t="shared" si="9"/>
        <v>158</v>
      </c>
      <c r="E62" s="4">
        <v>161</v>
      </c>
      <c r="F62" s="3"/>
      <c r="G62" s="10">
        <f t="shared" si="4"/>
        <v>161</v>
      </c>
      <c r="H62" s="13">
        <f t="shared" si="5"/>
        <v>319</v>
      </c>
      <c r="I62" s="36">
        <v>1634</v>
      </c>
      <c r="J62" s="44">
        <f t="shared" si="6"/>
        <v>9.6695226438188495E-2</v>
      </c>
      <c r="K62" s="45">
        <f t="shared" si="7"/>
        <v>9.8531211750305991E-2</v>
      </c>
      <c r="L62" s="48">
        <f t="shared" si="8"/>
        <v>0.1952264381884945</v>
      </c>
      <c r="M62" s="29"/>
      <c r="N62" s="29"/>
      <c r="O62" s="29"/>
      <c r="P62" s="27"/>
      <c r="Q62" s="29"/>
      <c r="R62" s="29"/>
    </row>
    <row r="63" spans="1:18" x14ac:dyDescent="0.15">
      <c r="A63" s="5">
        <v>2011</v>
      </c>
      <c r="B63" s="4">
        <v>174</v>
      </c>
      <c r="C63" s="4"/>
      <c r="D63" s="4">
        <f t="shared" si="9"/>
        <v>174</v>
      </c>
      <c r="E63" s="4">
        <v>153</v>
      </c>
      <c r="F63" s="3"/>
      <c r="G63" s="10">
        <f t="shared" si="4"/>
        <v>153</v>
      </c>
      <c r="H63" s="13">
        <f t="shared" si="5"/>
        <v>327</v>
      </c>
      <c r="I63" s="36">
        <v>1762</v>
      </c>
      <c r="J63" s="44">
        <f t="shared" si="6"/>
        <v>9.8751418842224742E-2</v>
      </c>
      <c r="K63" s="45">
        <f t="shared" si="7"/>
        <v>8.6833144154370032E-2</v>
      </c>
      <c r="L63" s="48">
        <f t="shared" si="8"/>
        <v>0.18558456299659479</v>
      </c>
      <c r="M63" s="29"/>
      <c r="N63" s="29"/>
      <c r="O63" s="29"/>
      <c r="P63" s="27"/>
      <c r="Q63" s="29"/>
      <c r="R63" s="29"/>
    </row>
    <row r="64" spans="1:18" x14ac:dyDescent="0.15">
      <c r="A64" s="5">
        <v>2012</v>
      </c>
      <c r="B64" s="4">
        <v>193</v>
      </c>
      <c r="C64" s="3"/>
      <c r="D64" s="4">
        <f t="shared" si="9"/>
        <v>193</v>
      </c>
      <c r="E64" s="4">
        <v>183</v>
      </c>
      <c r="F64" s="3"/>
      <c r="G64" s="10">
        <f t="shared" si="4"/>
        <v>183</v>
      </c>
      <c r="H64" s="13">
        <f t="shared" si="5"/>
        <v>376</v>
      </c>
      <c r="I64" s="36">
        <v>1842</v>
      </c>
      <c r="J64" s="44">
        <f t="shared" si="6"/>
        <v>0.10477741585233442</v>
      </c>
      <c r="K64" s="45">
        <f t="shared" si="7"/>
        <v>9.93485342019544E-2</v>
      </c>
      <c r="L64" s="48">
        <f t="shared" si="8"/>
        <v>0.20412595005428882</v>
      </c>
      <c r="M64" s="27"/>
      <c r="N64" s="29"/>
      <c r="O64" s="29"/>
      <c r="P64" s="27"/>
      <c r="Q64" s="29"/>
      <c r="R64" s="29"/>
    </row>
    <row r="65" spans="1:25" x14ac:dyDescent="0.15">
      <c r="A65" s="15">
        <v>2013</v>
      </c>
      <c r="B65" s="4">
        <v>202</v>
      </c>
      <c r="C65" s="3"/>
      <c r="D65" s="16">
        <f>SUM(B65:C65)</f>
        <v>202</v>
      </c>
      <c r="E65" s="4">
        <v>167</v>
      </c>
      <c r="F65" s="3"/>
      <c r="G65" s="17">
        <f>SUM(E65:F65)</f>
        <v>167</v>
      </c>
      <c r="H65" s="18">
        <f t="shared" si="5"/>
        <v>369</v>
      </c>
      <c r="I65" s="36">
        <v>1861</v>
      </c>
      <c r="J65" s="44">
        <f t="shared" si="6"/>
        <v>0.10854379365932294</v>
      </c>
      <c r="K65" s="45">
        <f t="shared" si="7"/>
        <v>8.9736700698549166E-2</v>
      </c>
      <c r="L65" s="48">
        <f t="shared" si="8"/>
        <v>0.19828049435787212</v>
      </c>
      <c r="M65" s="27"/>
      <c r="N65" s="29"/>
      <c r="O65" s="29"/>
      <c r="P65" s="27"/>
      <c r="Q65" s="29"/>
      <c r="R65" s="29"/>
    </row>
    <row r="66" spans="1:25" x14ac:dyDescent="0.15">
      <c r="A66" s="19">
        <v>2014</v>
      </c>
      <c r="B66" s="4">
        <v>178</v>
      </c>
      <c r="C66" s="3"/>
      <c r="D66" s="13">
        <f>SUM(B66:C66)</f>
        <v>178</v>
      </c>
      <c r="E66" s="4">
        <v>182</v>
      </c>
      <c r="F66" s="4">
        <v>1</v>
      </c>
      <c r="G66" s="13">
        <f>SUM(E66:F66)</f>
        <v>183</v>
      </c>
      <c r="H66" s="13">
        <f t="shared" si="5"/>
        <v>361</v>
      </c>
      <c r="I66" s="36">
        <v>1881</v>
      </c>
      <c r="J66" s="44">
        <f t="shared" si="6"/>
        <v>9.4630515683147259E-2</v>
      </c>
      <c r="K66" s="45">
        <f t="shared" si="7"/>
        <v>9.7288676236044661E-2</v>
      </c>
      <c r="L66" s="48">
        <f t="shared" si="8"/>
        <v>0.19191919191919191</v>
      </c>
      <c r="M66" s="27"/>
      <c r="N66" s="29"/>
      <c r="O66" s="29"/>
      <c r="P66" s="27"/>
      <c r="Q66" s="29"/>
      <c r="R66" s="29"/>
    </row>
    <row r="67" spans="1:25" x14ac:dyDescent="0.15">
      <c r="A67" s="32">
        <v>2015</v>
      </c>
      <c r="B67" s="16">
        <v>208</v>
      </c>
      <c r="C67" s="33"/>
      <c r="D67" s="18">
        <f>SUM(B67:C67)</f>
        <v>208</v>
      </c>
      <c r="E67" s="16">
        <v>189</v>
      </c>
      <c r="F67" s="33"/>
      <c r="G67" s="18">
        <f>SUM(E67:F67)</f>
        <v>189</v>
      </c>
      <c r="H67" s="18">
        <f t="shared" si="5"/>
        <v>397</v>
      </c>
      <c r="I67" s="36">
        <v>1951</v>
      </c>
      <c r="J67" s="44">
        <f t="shared" si="6"/>
        <v>0.10661199384930804</v>
      </c>
      <c r="K67" s="45">
        <f t="shared" si="7"/>
        <v>9.6873398257303941E-2</v>
      </c>
      <c r="L67" s="48">
        <f t="shared" si="8"/>
        <v>0.20348539210661198</v>
      </c>
      <c r="M67" s="27"/>
      <c r="N67" s="29"/>
      <c r="O67" s="29"/>
      <c r="P67" s="27"/>
      <c r="Q67" s="29"/>
      <c r="R67" s="29"/>
    </row>
    <row r="68" spans="1:25" x14ac:dyDescent="0.15">
      <c r="A68" s="34">
        <v>2016</v>
      </c>
      <c r="B68" s="35">
        <v>221</v>
      </c>
      <c r="C68" s="36"/>
      <c r="D68" s="35">
        <f>H68-G68</f>
        <v>221</v>
      </c>
      <c r="E68" s="35">
        <v>167</v>
      </c>
      <c r="F68" s="36"/>
      <c r="G68" s="35">
        <v>167</v>
      </c>
      <c r="H68" s="35">
        <v>388</v>
      </c>
      <c r="I68" s="36">
        <v>1961</v>
      </c>
      <c r="J68" s="44">
        <f t="shared" si="6"/>
        <v>0.11269760326364101</v>
      </c>
      <c r="K68" s="45">
        <f t="shared" si="7"/>
        <v>8.5160632330443645E-2</v>
      </c>
      <c r="L68" s="48">
        <f t="shared" si="8"/>
        <v>0.19785823559408466</v>
      </c>
      <c r="M68" s="27"/>
      <c r="N68" s="29"/>
      <c r="O68" s="29"/>
      <c r="P68" s="27"/>
      <c r="Q68" s="29"/>
      <c r="R68" s="29"/>
    </row>
    <row r="69" spans="1:25" x14ac:dyDescent="0.15">
      <c r="A69" s="34">
        <v>2017</v>
      </c>
      <c r="B69" s="35">
        <v>183</v>
      </c>
      <c r="C69" s="36"/>
      <c r="D69" s="35">
        <f>H69-G69</f>
        <v>183</v>
      </c>
      <c r="E69" s="35">
        <v>169</v>
      </c>
      <c r="F69" s="36"/>
      <c r="G69" s="35">
        <f>169</f>
        <v>169</v>
      </c>
      <c r="H69" s="35">
        <v>352</v>
      </c>
      <c r="I69" s="36">
        <v>1967</v>
      </c>
      <c r="J69" s="44">
        <f t="shared" si="6"/>
        <v>9.3035078800203355E-2</v>
      </c>
      <c r="K69" s="45">
        <f t="shared" si="7"/>
        <v>8.5917641077783422E-2</v>
      </c>
      <c r="L69" s="48">
        <f t="shared" si="8"/>
        <v>0.17895271987798678</v>
      </c>
      <c r="M69" s="27"/>
      <c r="N69" s="29"/>
      <c r="O69" s="29"/>
      <c r="P69" s="27"/>
      <c r="Q69" s="29"/>
      <c r="R69" s="29"/>
    </row>
    <row r="70" spans="1:25" x14ac:dyDescent="0.15">
      <c r="A70" s="28"/>
      <c r="B70" s="21"/>
      <c r="C70" s="36" t="s">
        <v>18</v>
      </c>
      <c r="D70" s="37">
        <f>D69/H69</f>
        <v>0.51988636363636365</v>
      </c>
      <c r="E70" s="21"/>
      <c r="F70" s="22"/>
      <c r="G70" s="35" t="s">
        <v>19</v>
      </c>
      <c r="H70" s="37">
        <f>G69/H69</f>
        <v>0.48011363636363635</v>
      </c>
      <c r="K70" s="28"/>
      <c r="L70" s="29"/>
      <c r="M70" s="27"/>
      <c r="N70" s="30"/>
      <c r="O70" s="29"/>
      <c r="P70" s="27"/>
      <c r="Q70" s="29"/>
      <c r="R70" s="30"/>
    </row>
    <row r="71" spans="1:25" x14ac:dyDescent="0.15">
      <c r="A71" t="s">
        <v>11</v>
      </c>
    </row>
    <row r="72" spans="1:25" x14ac:dyDescent="0.15">
      <c r="A72" t="s">
        <v>12</v>
      </c>
    </row>
    <row r="73" spans="1:25" x14ac:dyDescent="0.15">
      <c r="A73" s="8" t="s">
        <v>17</v>
      </c>
    </row>
    <row r="76" spans="1:25" x14ac:dyDescent="0.15"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</row>
    <row r="77" spans="1:25" x14ac:dyDescent="0.15">
      <c r="A77" s="23" t="s">
        <v>20</v>
      </c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</row>
    <row r="78" spans="1:25" x14ac:dyDescent="0.15">
      <c r="A78" s="6" t="s">
        <v>14</v>
      </c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</row>
    <row r="79" spans="1:25" x14ac:dyDescent="0.15">
      <c r="A79" s="6" t="s">
        <v>15</v>
      </c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</row>
    <row r="80" spans="1:25" x14ac:dyDescent="0.15"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</row>
    <row r="81" spans="11:25" x14ac:dyDescent="0.15">
      <c r="K81" s="25"/>
      <c r="L81" s="25"/>
      <c r="M81" s="49"/>
      <c r="N81" s="50"/>
      <c r="O81" s="25"/>
      <c r="P81" s="49"/>
      <c r="Q81" s="50"/>
      <c r="R81" s="27"/>
      <c r="S81" s="27"/>
      <c r="T81" s="27"/>
      <c r="U81" s="27"/>
      <c r="V81" s="27"/>
      <c r="W81" s="27"/>
      <c r="X81" s="27"/>
      <c r="Y81" s="27"/>
    </row>
    <row r="82" spans="11:25" x14ac:dyDescent="0.15">
      <c r="K82" s="25"/>
      <c r="L82" s="25"/>
      <c r="M82" s="25"/>
      <c r="N82" s="25"/>
      <c r="O82" s="25"/>
      <c r="P82" s="25"/>
      <c r="Q82" s="25"/>
      <c r="R82" s="27"/>
      <c r="S82" s="27"/>
      <c r="T82" s="27"/>
      <c r="U82" s="27"/>
      <c r="V82" s="27"/>
      <c r="W82" s="27"/>
      <c r="X82" s="27"/>
      <c r="Y82" s="27"/>
    </row>
    <row r="83" spans="11:25" x14ac:dyDescent="0.15">
      <c r="K83" s="26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</row>
    <row r="84" spans="11:25" x14ac:dyDescent="0.15">
      <c r="K84" s="31"/>
      <c r="L84" s="29"/>
      <c r="M84" s="29"/>
      <c r="N84" s="27"/>
      <c r="O84" s="29"/>
      <c r="P84" s="29"/>
      <c r="Q84" s="27"/>
      <c r="R84" s="27"/>
      <c r="S84" s="27"/>
      <c r="T84" s="27"/>
      <c r="U84" s="27"/>
      <c r="V84" s="27"/>
      <c r="W84" s="27"/>
      <c r="X84" s="27"/>
      <c r="Y84" s="27"/>
    </row>
    <row r="85" spans="11:25" x14ac:dyDescent="0.15">
      <c r="K85" s="31"/>
      <c r="L85" s="29"/>
      <c r="M85" s="29"/>
      <c r="N85" s="27"/>
      <c r="O85" s="29"/>
      <c r="P85" s="29"/>
      <c r="Q85" s="27"/>
      <c r="R85" s="27"/>
      <c r="S85" s="27"/>
      <c r="T85" s="27"/>
      <c r="U85" s="27"/>
      <c r="V85" s="27"/>
      <c r="W85" s="27"/>
      <c r="X85" s="27"/>
      <c r="Y85" s="27"/>
    </row>
    <row r="86" spans="11:25" x14ac:dyDescent="0.15">
      <c r="K86" s="31"/>
      <c r="L86" s="29"/>
      <c r="M86" s="29"/>
      <c r="N86" s="27"/>
      <c r="O86" s="29"/>
      <c r="P86" s="29"/>
      <c r="Q86" s="27"/>
      <c r="R86" s="27"/>
      <c r="S86" s="27"/>
      <c r="T86" s="27"/>
      <c r="U86" s="27"/>
      <c r="V86" s="27"/>
      <c r="W86" s="27"/>
      <c r="X86" s="27"/>
      <c r="Y86" s="27"/>
    </row>
    <row r="87" spans="11:25" x14ac:dyDescent="0.15">
      <c r="K87" s="31"/>
      <c r="L87" s="29"/>
      <c r="M87" s="29"/>
      <c r="N87" s="27"/>
      <c r="O87" s="29"/>
      <c r="P87" s="29"/>
      <c r="Q87" s="27"/>
      <c r="R87" s="27"/>
      <c r="S87" s="27"/>
      <c r="T87" s="27"/>
      <c r="U87" s="27"/>
      <c r="V87" s="27"/>
      <c r="W87" s="27"/>
      <c r="X87" s="27"/>
      <c r="Y87" s="27"/>
    </row>
    <row r="88" spans="11:25" x14ac:dyDescent="0.15">
      <c r="K88" s="31"/>
      <c r="L88" s="29"/>
      <c r="M88" s="29"/>
      <c r="N88" s="27"/>
      <c r="O88" s="29"/>
      <c r="P88" s="29"/>
      <c r="Q88" s="27"/>
      <c r="R88" s="27"/>
      <c r="S88" s="27"/>
      <c r="T88" s="27"/>
      <c r="U88" s="27"/>
      <c r="V88" s="27"/>
      <c r="W88" s="27"/>
      <c r="X88" s="27"/>
      <c r="Y88" s="27"/>
    </row>
    <row r="89" spans="11:25" x14ac:dyDescent="0.15">
      <c r="K89" s="31"/>
      <c r="L89" s="29"/>
      <c r="M89" s="29"/>
      <c r="N89" s="27"/>
      <c r="O89" s="29"/>
      <c r="P89" s="29"/>
      <c r="Q89" s="27"/>
      <c r="R89" s="27"/>
      <c r="S89" s="27"/>
      <c r="T89" s="27"/>
      <c r="U89" s="27"/>
      <c r="V89" s="27"/>
      <c r="W89" s="27"/>
      <c r="X89" s="27"/>
      <c r="Y89" s="27"/>
    </row>
    <row r="90" spans="11:25" x14ac:dyDescent="0.15">
      <c r="K90" s="31"/>
      <c r="L90" s="29"/>
      <c r="M90" s="29"/>
      <c r="N90" s="27"/>
      <c r="O90" s="29"/>
      <c r="P90" s="29"/>
      <c r="Q90" s="27"/>
      <c r="R90" s="27"/>
      <c r="S90" s="27"/>
      <c r="T90" s="27"/>
      <c r="U90" s="27"/>
      <c r="V90" s="27"/>
      <c r="W90" s="27"/>
      <c r="X90" s="27"/>
      <c r="Y90" s="27"/>
    </row>
    <row r="91" spans="11:25" x14ac:dyDescent="0.15">
      <c r="K91" s="31"/>
      <c r="L91" s="29"/>
      <c r="M91" s="29"/>
      <c r="N91" s="27"/>
      <c r="O91" s="29"/>
      <c r="P91" s="29"/>
      <c r="Q91" s="27"/>
      <c r="R91" s="27"/>
      <c r="S91" s="27"/>
      <c r="T91" s="27"/>
      <c r="U91" s="27"/>
      <c r="V91" s="27"/>
      <c r="W91" s="27"/>
      <c r="X91" s="27"/>
      <c r="Y91" s="27"/>
    </row>
    <row r="92" spans="11:25" x14ac:dyDescent="0.15">
      <c r="K92" s="31"/>
      <c r="L92" s="29"/>
      <c r="M92" s="29"/>
      <c r="N92" s="27"/>
      <c r="O92" s="29"/>
      <c r="P92" s="29"/>
      <c r="Q92" s="29"/>
      <c r="R92" s="27"/>
      <c r="S92" s="27"/>
      <c r="T92" s="27"/>
      <c r="U92" s="27"/>
      <c r="V92" s="27"/>
      <c r="W92" s="27"/>
      <c r="X92" s="27"/>
      <c r="Y92" s="27"/>
    </row>
    <row r="93" spans="11:25" x14ac:dyDescent="0.15">
      <c r="K93" s="31"/>
      <c r="L93" s="29"/>
      <c r="M93" s="29"/>
      <c r="N93" s="27"/>
      <c r="O93" s="29"/>
      <c r="P93" s="29"/>
      <c r="Q93" s="27"/>
      <c r="R93" s="27"/>
      <c r="S93" s="27"/>
      <c r="T93" s="27"/>
      <c r="U93" s="27"/>
      <c r="V93" s="27"/>
      <c r="W93" s="27"/>
      <c r="X93" s="27"/>
      <c r="Y93" s="27"/>
    </row>
    <row r="94" spans="11:25" x14ac:dyDescent="0.15">
      <c r="K94" s="31"/>
      <c r="L94" s="29"/>
      <c r="M94" s="29"/>
      <c r="N94" s="27"/>
      <c r="O94" s="29"/>
      <c r="P94" s="29"/>
      <c r="Q94" s="27"/>
      <c r="R94" s="27"/>
      <c r="S94" s="27"/>
      <c r="T94" s="27"/>
      <c r="U94" s="27"/>
      <c r="V94" s="27"/>
      <c r="W94" s="27"/>
      <c r="X94" s="27"/>
      <c r="Y94" s="27"/>
    </row>
    <row r="95" spans="11:25" x14ac:dyDescent="0.15">
      <c r="K95" s="31"/>
      <c r="L95" s="29"/>
      <c r="M95" s="29"/>
      <c r="N95" s="27"/>
      <c r="O95" s="29"/>
      <c r="P95" s="29"/>
      <c r="Q95" s="27"/>
      <c r="R95" s="27"/>
      <c r="S95" s="27"/>
      <c r="T95" s="27"/>
      <c r="U95" s="27"/>
      <c r="V95" s="27"/>
      <c r="W95" s="27"/>
      <c r="X95" s="27"/>
      <c r="Y95" s="27"/>
    </row>
    <row r="96" spans="11:25" x14ac:dyDescent="0.15">
      <c r="K96" s="31"/>
      <c r="L96" s="29"/>
      <c r="M96" s="29"/>
      <c r="N96" s="27"/>
      <c r="O96" s="29"/>
      <c r="P96" s="29"/>
      <c r="Q96" s="27"/>
      <c r="R96" s="27"/>
      <c r="S96" s="27"/>
      <c r="T96" s="27"/>
      <c r="U96" s="27"/>
      <c r="V96" s="27"/>
      <c r="W96" s="27"/>
      <c r="X96" s="27"/>
      <c r="Y96" s="27"/>
    </row>
    <row r="97" spans="11:25" x14ac:dyDescent="0.15">
      <c r="K97" s="31"/>
      <c r="L97" s="29"/>
      <c r="M97" s="29"/>
      <c r="N97" s="29"/>
      <c r="O97" s="29"/>
      <c r="P97" s="29"/>
      <c r="Q97" s="27"/>
      <c r="R97" s="27"/>
      <c r="S97" s="27"/>
      <c r="T97" s="27"/>
      <c r="U97" s="27"/>
      <c r="V97" s="27"/>
      <c r="W97" s="27"/>
      <c r="X97" s="27"/>
      <c r="Y97" s="27"/>
    </row>
    <row r="98" spans="11:25" x14ac:dyDescent="0.15">
      <c r="K98" s="31"/>
      <c r="L98" s="29"/>
      <c r="M98" s="29"/>
      <c r="N98" s="29"/>
      <c r="O98" s="29"/>
      <c r="P98" s="29"/>
      <c r="Q98" s="27"/>
      <c r="R98" s="27"/>
      <c r="S98" s="27"/>
      <c r="T98" s="27"/>
      <c r="U98" s="27"/>
      <c r="V98" s="27"/>
      <c r="W98" s="27"/>
      <c r="X98" s="27"/>
      <c r="Y98" s="27"/>
    </row>
    <row r="99" spans="11:25" x14ac:dyDescent="0.15">
      <c r="K99" s="31"/>
      <c r="L99" s="29"/>
      <c r="M99" s="29"/>
      <c r="N99" s="29"/>
      <c r="O99" s="29"/>
      <c r="P99" s="29"/>
      <c r="Q99" s="27"/>
      <c r="R99" s="27"/>
      <c r="S99" s="27"/>
      <c r="T99" s="27"/>
      <c r="U99" s="27"/>
      <c r="V99" s="27"/>
      <c r="W99" s="27"/>
      <c r="X99" s="27"/>
      <c r="Y99" s="27"/>
    </row>
    <row r="100" spans="11:25" x14ac:dyDescent="0.15">
      <c r="K100" s="31"/>
      <c r="L100" s="29"/>
      <c r="M100" s="29"/>
      <c r="N100" s="29"/>
      <c r="O100" s="29"/>
      <c r="P100" s="29"/>
      <c r="Q100" s="27"/>
      <c r="R100" s="27"/>
      <c r="S100" s="27"/>
      <c r="T100" s="27"/>
      <c r="U100" s="27"/>
      <c r="V100" s="27"/>
      <c r="W100" s="27"/>
      <c r="X100" s="27"/>
      <c r="Y100" s="27"/>
    </row>
    <row r="101" spans="11:25" x14ac:dyDescent="0.15">
      <c r="K101" s="31"/>
      <c r="L101" s="29"/>
      <c r="M101" s="29"/>
      <c r="N101" s="27"/>
      <c r="O101" s="29"/>
      <c r="P101" s="29"/>
      <c r="Q101" s="27"/>
      <c r="R101" s="27"/>
      <c r="S101" s="27"/>
      <c r="T101" s="27"/>
      <c r="U101" s="27"/>
      <c r="V101" s="27"/>
      <c r="W101" s="27"/>
      <c r="X101" s="27"/>
      <c r="Y101" s="27"/>
    </row>
    <row r="102" spans="11:25" x14ac:dyDescent="0.15">
      <c r="K102" s="31"/>
      <c r="L102" s="29"/>
      <c r="M102" s="29"/>
      <c r="N102" s="27"/>
      <c r="O102" s="29"/>
      <c r="P102" s="29"/>
      <c r="Q102" s="27"/>
      <c r="R102" s="27"/>
      <c r="S102" s="27"/>
      <c r="T102" s="27"/>
      <c r="U102" s="27"/>
      <c r="V102" s="27"/>
      <c r="W102" s="27"/>
      <c r="X102" s="27"/>
      <c r="Y102" s="27"/>
    </row>
    <row r="103" spans="11:25" x14ac:dyDescent="0.15">
      <c r="K103" s="31"/>
      <c r="L103" s="29"/>
      <c r="M103" s="29"/>
      <c r="N103" s="27"/>
      <c r="O103" s="29"/>
      <c r="P103" s="29"/>
      <c r="Q103" s="29"/>
      <c r="R103" s="27"/>
      <c r="S103" s="27"/>
      <c r="T103" s="27"/>
      <c r="U103" s="27"/>
      <c r="V103" s="27"/>
      <c r="W103" s="27"/>
      <c r="X103" s="27"/>
      <c r="Y103" s="27"/>
    </row>
    <row r="104" spans="11:25" x14ac:dyDescent="0.15">
      <c r="K104" s="31"/>
      <c r="L104" s="29"/>
      <c r="M104" s="29"/>
      <c r="N104" s="27"/>
      <c r="O104" s="29"/>
      <c r="P104" s="29"/>
      <c r="Q104" s="27"/>
      <c r="R104" s="27"/>
      <c r="S104" s="27"/>
      <c r="T104" s="27"/>
      <c r="U104" s="27"/>
      <c r="V104" s="27"/>
      <c r="W104" s="27"/>
      <c r="X104" s="27"/>
      <c r="Y104" s="27"/>
    </row>
    <row r="105" spans="11:25" x14ac:dyDescent="0.15"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</row>
    <row r="106" spans="11:25" x14ac:dyDescent="0.15"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</row>
    <row r="107" spans="11:25" x14ac:dyDescent="0.15"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</row>
    <row r="108" spans="11:25" x14ac:dyDescent="0.15"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</row>
  </sheetData>
  <mergeCells count="6">
    <mergeCell ref="M81:N81"/>
    <mergeCell ref="P81:Q81"/>
    <mergeCell ref="B44:D44"/>
    <mergeCell ref="E44:G44"/>
    <mergeCell ref="L44:N44"/>
    <mergeCell ref="O44:Q44"/>
  </mergeCells>
  <pageMargins left="0.75" right="0.75" top="1" bottom="1" header="0.5" footer="0.5"/>
  <pageSetup orientation="portrait" horizontalDpi="300" verticalDpi="300"/>
  <ignoredErrors>
    <ignoredError sqref="D47:D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DavidKessler</dc:creator>
  <cp:lastModifiedBy>Microsoft Office User</cp:lastModifiedBy>
  <cp:lastPrinted>2016-08-09T16:45:35Z</cp:lastPrinted>
  <dcterms:created xsi:type="dcterms:W3CDTF">2014-06-05T17:26:37Z</dcterms:created>
  <dcterms:modified xsi:type="dcterms:W3CDTF">2018-08-08T21:36:52Z</dcterms:modified>
</cp:coreProperties>
</file>